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0.xml" ContentType="application/vnd.openxmlformats-officedocument.drawing+xml"/>
  <Override PartName="/xl/tables/table8.xml" ContentType="application/vnd.openxmlformats-officedocument.spreadsheetml.table+xml"/>
  <Override PartName="/xl/queryTables/queryTable8.xml" ContentType="application/vnd.openxmlformats-officedocument.spreadsheetml.queryTab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queryTables/queryTable9.xml" ContentType="application/vnd.openxmlformats-officedocument.spreadsheetml.query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1.xml" ContentType="application/vnd.openxmlformats-officedocument.spreadsheetml.pivotTable+xml"/>
  <Override PartName="/xl/tables/table10.xml" ContentType="application/vnd.openxmlformats-officedocument.spreadsheetml.table+xml"/>
  <Override PartName="/xl/queryTables/queryTable10.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queryTables/queryTable11.xml" ContentType="application/vnd.openxmlformats-officedocument.spreadsheetml.queryTab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queryTables/queryTable12.xml" ContentType="application/vnd.openxmlformats-officedocument.spreadsheetml.queryTab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fashi\Documents\"/>
    </mc:Choice>
  </mc:AlternateContent>
  <xr:revisionPtr revIDLastSave="0" documentId="13_ncr:1_{9AA5EB2A-66D6-476F-9976-42E180FE9F12}" xr6:coauthVersionLast="47" xr6:coauthVersionMax="47" xr10:uidLastSave="{00000000-0000-0000-0000-000000000000}"/>
  <bookViews>
    <workbookView xWindow="-120" yWindow="-120" windowWidth="20730" windowHeight="11760" activeTab="1" xr2:uid="{4F5A3F88-77E1-44AE-9981-B7CFD3B56156}"/>
  </bookViews>
  <sheets>
    <sheet name="Dashboard" sheetId="1" r:id="rId1"/>
    <sheet name="Dashboard (2)" sheetId="17" r:id="rId2"/>
    <sheet name="Montly revenue" sheetId="2" r:id="rId3"/>
    <sheet name="Top Customers" sheetId="3" r:id="rId4"/>
    <sheet name="Maintenance Cost" sheetId="4" r:id="rId5"/>
    <sheet name="Fueling vs Revenue " sheetId="5" r:id="rId6"/>
    <sheet name="Safety incidents" sheetId="6" r:id="rId7"/>
    <sheet name="Driver Performance" sheetId="14" r:id="rId8"/>
    <sheet name="Truck running mileage and Avera" sheetId="19" r:id="rId9"/>
    <sheet name="Route Revenue" sheetId="8" r:id="rId10"/>
    <sheet name="Route delayed delivery" sheetId="9" r:id="rId11"/>
    <sheet name="On-time Delivery rate" sheetId="10" r:id="rId12"/>
    <sheet name="On-time Delivery by Facility" sheetId="11" r:id="rId13"/>
    <sheet name="High performance drivers by rev" sheetId="16" r:id="rId14"/>
  </sheets>
  <definedNames>
    <definedName name="_xlcn.WorksheetConnection_Book1montly_revenue1" hidden="1">montly_revenue[]</definedName>
    <definedName name="_xlcn.WorksheetConnection_Book1top_customer1" hidden="1">top_customer[]</definedName>
    <definedName name="_xlcn.WorksheetConnection_LogisticsOperationAnalysisDashboard.xlsxHigh_performance_drivers_by_revenue_and_fuel_efficiency__21" hidden="1">High_performance_drivers_by_revenue_and_fuel_efficiency__2[]</definedName>
    <definedName name="_xlcn.WorksheetConnection_LogisticsOperationAnalysisDashboard.xlsxrunning_mileage1" hidden="1">running_mileage[]</definedName>
    <definedName name="_xlcn.WorksheetConnection_LogisticsOperationDashboard.xlsxdelayed_deliveries1" hidden="1">delayed_deliveries[]</definedName>
    <definedName name="_xlcn.WorksheetConnection_LogisticsOperationDashboard.xlsxdriver_performance1" hidden="1">driver_performance[]</definedName>
    <definedName name="_xlcn.WorksheetConnection_LogisticsOperationDashboard.xlsxfueling_vs_revenue1" hidden="1">fueling_vs_revenue[]</definedName>
    <definedName name="_xlcn.WorksheetConnection_LogisticsOperationDashboard.xlsxmaintenance_cost1" hidden="1">maintenance_cost[]</definedName>
    <definedName name="_xlcn.WorksheetConnection_LogisticsOperationDashboard.xlsxOn_time_delivery1" hidden="1">On_time_delivery[]</definedName>
    <definedName name="_xlcn.WorksheetConnection_LogisticsOperationDashboard.xlsxOn_time_facility1" hidden="1">On_time_facility[]</definedName>
    <definedName name="_xlcn.WorksheetConnection_LogisticsOperationDashboard.xlsxroute_revenue1" hidden="1">route_revenue[]</definedName>
    <definedName name="_xlcn.WorksheetConnection_LogisticsOperationDashboard.xlsxsafety_incidents1" hidden="1">safety_incidents[]</definedName>
    <definedName name="ExternalData_1" localSheetId="7" hidden="1">'Driver Performance'!$A$1:$D$107</definedName>
    <definedName name="ExternalData_1" localSheetId="5" hidden="1">'Fueling vs Revenue '!$A$1:$E$37</definedName>
    <definedName name="ExternalData_1" localSheetId="13" hidden="1">'High performance drivers by rev'!$A$1:$U$125</definedName>
    <definedName name="ExternalData_1" localSheetId="4" hidden="1">'Maintenance Cost'!$A$1:$H$8</definedName>
    <definedName name="ExternalData_1" localSheetId="2" hidden="1">'Montly revenue'!$A$1:$E$37</definedName>
    <definedName name="ExternalData_1" localSheetId="12" hidden="1">'On-time Delivery by Facility'!$A$1:$G$45</definedName>
    <definedName name="ExternalData_1" localSheetId="11" hidden="1">'On-time Delivery rate'!$A$1:$F$59</definedName>
    <definedName name="ExternalData_1" localSheetId="10" hidden="1">'Route delayed delivery'!$A$1:$H$59</definedName>
    <definedName name="ExternalData_1" localSheetId="9" hidden="1">'Route Revenue'!$A$1:$G$59</definedName>
    <definedName name="ExternalData_1" localSheetId="6" hidden="1">'Safety incidents'!$A$1:$H$6</definedName>
    <definedName name="ExternalData_1" localSheetId="3" hidden="1">'Top Customers'!$A$1:$E$201</definedName>
    <definedName name="ExternalData_1" localSheetId="8" hidden="1">'Truck running mileage and Avera'!$A$1:$H$3313</definedName>
    <definedName name="Slicer_customer_type">#N/A</definedName>
    <definedName name="Slicer_month__Year">#N/A</definedName>
  </definedNames>
  <calcPr calcId="191029"/>
  <pivotCaches>
    <pivotCache cacheId="21" r:id="rId15"/>
    <pivotCache cacheId="22" r:id="rId16"/>
    <pivotCache cacheId="23" r:id="rId17"/>
    <pivotCache cacheId="24" r:id="rId18"/>
    <pivotCache cacheId="25" r:id="rId19"/>
    <pivotCache cacheId="26" r:id="rId20"/>
    <pivotCache cacheId="27" r:id="rId21"/>
    <pivotCache cacheId="29" r:id="rId22"/>
    <pivotCache cacheId="30" r:id="rId23"/>
    <pivotCache cacheId="31" r:id="rId24"/>
    <pivotCache cacheId="32" r:id="rId25"/>
    <pivotCache cacheId="33" r:id="rId26"/>
    <pivotCache cacheId="34" r:id="rId27"/>
    <pivotCache cacheId="35" r:id="rId28"/>
    <pivotCache cacheId="62" r:id="rId29"/>
  </pivotCaches>
  <extLst>
    <ext xmlns:x14="http://schemas.microsoft.com/office/spreadsheetml/2009/9/main" uri="{876F7934-8845-4945-9796-88D515C7AA90}">
      <x14:pivotCaches>
        <pivotCache cacheId="14" r:id="rId30"/>
        <pivotCache cacheId="15" r:id="rId31"/>
      </x14:pivotCaches>
    </ext>
    <ext xmlns:x14="http://schemas.microsoft.com/office/spreadsheetml/2009/9/main" uri="{BBE1A952-AA13-448e-AADC-164F8A28A991}">
      <x14:slicerCaches>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fety_incidents" name="safety_incidents" connection="WorksheetConnection_Logistics Operation Dashboard.xlsx!safety_incidents"/>
          <x15:modelTable id="route_revenue" name="route_revenue" connection="WorksheetConnection_Logistics Operation Dashboard.xlsx!route_revenue"/>
          <x15:modelTable id="On_time_facility" name="On_time_facility" connection="WorksheetConnection_Logistics Operation Dashboard.xlsx!On_time_facility"/>
          <x15:modelTable id="On_time_delivery" name="On_time_delivery" connection="WorksheetConnection_Logistics Operation Dashboard.xlsx!On_time_delivery"/>
          <x15:modelTable id="maintenance_cost" name="maintenance_cost" connection="WorksheetConnection_Logistics Operation Dashboard.xlsx!maintenance_cost"/>
          <x15:modelTable id="fueling_vs_revenue" name="fueling_vs_revenue" connection="WorksheetConnection_Logistics Operation Dashboard.xlsx!fueling_vs_revenue"/>
          <x15:modelTable id="driver_performance" name="driver_performance" connection="WorksheetConnection_Logistics Operation Dashboard.xlsx!driver_performance"/>
          <x15:modelTable id="delayed_deliveries" name="delayed_deliveries" connection="WorksheetConnection_Logistics Operation Dashboard.xlsx!delayed_deliveries"/>
          <x15:modelTable id="running_mileage" name="running_mileage" connection="WorksheetConnection_Logistics Operation Analysis Dashboard.xlsx!running_mileage"/>
          <x15:modelTable id="High_performance_drivers_by_revenue_and_fuel_efficiency__2" name="High_performance_drivers_by_revenue_and_fuel_efficiency__2" connection="WorksheetConnection_Logistics Operation Analysis Dashboard.xlsx!High_performance_drivers_by_revenue_and_fuel_efficiency__2"/>
          <x15:modelTable id="top_customer" name="top_customer" connection="WorksheetConnection_Book1!top_customer"/>
          <x15:modelTable id="montly_revenue" name="montly_revenue" connection="WorksheetConnection_Book1!montly_revenue"/>
        </x15:modelTables>
        <x15:extLst>
          <ext xmlns:x16="http://schemas.microsoft.com/office/spreadsheetml/2014/11/main" uri="{9835A34E-60A6-4A7C-AAB8-D5F71C897F49}">
            <x16:modelTimeGroupings>
              <x16:modelTimeGrouping tableName="montly_revenue"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fueling_vs_revenue"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0" i="10" l="1"/>
  <c r="D60" i="10"/>
  <c r="D63" i="10" s="1"/>
  <c r="D65" i="10" s="1"/>
  <c r="C60" i="9"/>
  <c r="D60" i="9"/>
  <c r="D63" i="9" s="1"/>
  <c r="E63" i="9" s="1"/>
  <c r="D60" i="8"/>
  <c r="E60" i="8"/>
  <c r="E62" i="8" s="1"/>
  <c r="E64" i="8" s="1"/>
  <c r="E66" i="8" s="1"/>
  <c r="B108" i="14"/>
  <c r="G7" i="6"/>
  <c r="G10" i="6" s="1"/>
  <c r="G12" i="6" s="1"/>
  <c r="H7" i="6"/>
  <c r="H10" i="6" s="1"/>
  <c r="H12" i="6" s="1"/>
  <c r="D62" i="8"/>
  <c r="L128" i="16"/>
  <c r="L130" i="16" s="1"/>
  <c r="C63" i="9"/>
  <c r="B63" i="9" s="1"/>
  <c r="B24" i="4"/>
  <c r="L22" i="2"/>
  <c r="D42" i="5"/>
  <c r="B27" i="4" l="1"/>
  <c r="O22" i="2"/>
  <c r="D4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2339D0-9D1A-4564-85D0-DD15E457CB9C}" keepAlive="1" name="Query - Cost of Fueling vs Revenue by Month" description="Connection to the 'Cost of Fueling vs Revenue by Month' query in the workbook." type="5" refreshedVersion="8" background="1" saveData="1">
    <dbPr connection="Provider=Microsoft.Mashup.OleDb.1;Data Source=$Workbook$;Location=&quot;Cost of Fueling vs Revenue by Month&quot;;Extended Properties=&quot;&quot;" command="SELECT * FROM [Cost of Fueling vs Revenue by Month]"/>
  </connection>
  <connection id="2" xr16:uid="{006ADBFF-96F5-427E-AD23-9E910DC7873D}" keepAlive="1" name="Query - Customer Revenue Ranking" description="Connection to the 'Customer Revenue Ranking' query in the workbook." type="5" refreshedVersion="8" background="1" saveData="1">
    <dbPr connection="Provider=Microsoft.Mashup.OleDb.1;Data Source=$Workbook$;Location=&quot;Customer Revenue Ranking&quot;;Extended Properties=&quot;&quot;" command="SELECT * FROM [Customer Revenue Ranking]"/>
  </connection>
  <connection id="3" xr16:uid="{F214D70B-77AB-46E8-B2B6-98F81FF7CD47}" keepAlive="1" name="Query - Driver Performance" description="Connection to the 'Driver Performance' query in the workbook." type="5" refreshedVersion="8" background="1" saveData="1">
    <dbPr connection="Provider=Microsoft.Mashup.OleDb.1;Data Source=$Workbook$;Location=&quot;Driver Performance&quot;;Extended Properties=&quot;&quot;" command="SELECT * FROM [Driver Performance]"/>
  </connection>
  <connection id="4" xr16:uid="{10F9A12A-57F2-4A43-8B7B-BF48BF4785CA}" keepAlive="1" name="Query - High performance drivers by revenue and fuel efficiency (2)" description="Connection to the 'High performance drivers by revenue and fuel efficiency (2)' query in the workbook." type="5" refreshedVersion="8" background="1" saveData="1">
    <dbPr connection="Provider=Microsoft.Mashup.OleDb.1;Data Source=$Workbook$;Location=&quot;High performance drivers by revenue and fuel efficiency (2)&quot;;Extended Properties=&quot;&quot;" command="SELECT * FROM [High performance drivers by revenue and fuel efficiency (2)]"/>
  </connection>
  <connection id="5" xr16:uid="{5653594A-D44F-4677-8E9B-9ED6D3BA8690}" keepAlive="1" name="Query - Maintenance category with most budget and downtime disruption" description="Connection to the 'Maintenance category with most budget and downtime disruption' query in the workbook." type="5" refreshedVersion="8" background="1" saveData="1">
    <dbPr connection="Provider=Microsoft.Mashup.OleDb.1;Data Source=$Workbook$;Location=&quot;Maintenance category with most budget and downtime disruption&quot;;Extended Properties=&quot;&quot;" command="SELECT * FROM [Maintenance category with most budget and downtime disruption]"/>
  </connection>
  <connection id="6" xr16:uid="{C47E9AD5-2DAB-4E60-9E03-490CFC122A23}" keepAlive="1" name="Query - Montly revenue by load count" description="Connection to the 'Montly revenue by load count' query in the workbook." type="5" refreshedVersion="8" background="1" saveData="1">
    <dbPr connection="Provider=Microsoft.Mashup.OleDb.1;Data Source=$Workbook$;Location=&quot;Montly revenue by load count&quot;;Extended Properties=&quot;&quot;" command="SELECT * FROM [Montly revenue by load count]"/>
  </connection>
  <connection id="7" xr16:uid="{5D84F9F2-7F1C-4D37-88DE-72CD73FB6638}" keepAlive="1" name="Query - On-time Delibery by Facility" description="Connection to the 'On-time Delibery by Facility' query in the workbook." type="5" refreshedVersion="8" background="1" saveData="1">
    <dbPr connection="Provider=Microsoft.Mashup.OleDb.1;Data Source=$Workbook$;Location=&quot;On-time Delibery by Facility&quot;;Extended Properties=&quot;&quot;" command="SELECT * FROM [On-time Delibery by Facility]"/>
  </connection>
  <connection id="8" xr16:uid="{DE1B63C0-1825-4890-9C1F-0357BB247A8B}" keepAlive="1" name="Query - On-time Delivery rate" description="Connection to the 'On-time Delivery rate' query in the workbook." type="5" refreshedVersion="8" background="1" saveData="1">
    <dbPr connection="Provider=Microsoft.Mashup.OleDb.1;Data Source=$Workbook$;Location=&quot;On-time Delivery rate&quot;;Extended Properties=&quot;&quot;" command="SELECT * FROM [On-time Delivery rate]"/>
  </connection>
  <connection id="9" xr16:uid="{5370A1E6-2E6C-4BC9-83B0-6A63F540D606}" keepAlive="1" name="Query - Route with most delayed deliveries" description="Connection to the 'Route with most delayed deliveries' query in the workbook." type="5" refreshedVersion="8" background="1" saveData="1">
    <dbPr connection="Provider=Microsoft.Mashup.OleDb.1;Data Source=$Workbook$;Location=&quot;Route with most delayed deliveries&quot;;Extended Properties=&quot;&quot;" command="SELECT * FROM [Route with most delayed deliveries]"/>
  </connection>
  <connection id="10" xr16:uid="{1D93A392-042E-4EAF-B7B1-1A4C7C8F3A0D}" keepAlive="1" name="Query - Route with most revenue and profit" description="Connection to the 'Route with most revenue and profit' query in the workbook." type="5" refreshedVersion="8" background="1" saveData="1">
    <dbPr connection="Provider=Microsoft.Mashup.OleDb.1;Data Source=$Workbook$;Location=&quot;Route with most revenue and profit&quot;;Extended Properties=&quot;&quot;" command="SELECT * FROM [Route with most revenue and profit]"/>
  </connection>
  <connection id="11" xr16:uid="{CA379BF8-1564-4826-BAC1-A9F881C37D0A}" keepAlive="1" name="Query - Safety incidents" description="Connection to the 'Safety incidents' query in the workbook." type="5" refreshedVersion="8" background="1" saveData="1">
    <dbPr connection="Provider=Microsoft.Mashup.OleDb.1;Data Source=$Workbook$;Location=&quot;Safety incidents&quot;;Extended Properties=&quot;&quot;" command="SELECT * FROM [Safety incidents]"/>
  </connection>
  <connection id="12" xr16:uid="{3B509EF9-7D88-4474-BE5A-4BF8A729BE29}" keepAlive="1" name="Query - Truck running mileage and Average MPG by year and month (2)" description="Connection to the 'Truck running mileage and Average MPG by year and month (2)' query in the workbook." type="5" refreshedVersion="8" background="1" saveData="1">
    <dbPr connection="Provider=Microsoft.Mashup.OleDb.1;Data Source=$Workbook$;Location=&quot;Truck running mileage and Average MPG by year and month (2)&quot;;Extended Properties=&quot;&quot;" command="SELECT * FROM [Truck running mileage and Average MPG by year and month (2)]"/>
  </connection>
  <connection id="13" xr16:uid="{0C8BBFD1-9711-4212-AF12-9E02543832D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D5178AAD-4174-470F-9B3E-7760F6914552}" name="WorksheetConnection_Book1!montly_revenue" type="102" refreshedVersion="8" minRefreshableVersion="5">
    <extLst>
      <ext xmlns:x15="http://schemas.microsoft.com/office/spreadsheetml/2010/11/main" uri="{DE250136-89BD-433C-8126-D09CA5730AF9}">
        <x15:connection id="montly_revenue" autoDelete="1">
          <x15:rangePr sourceName="_xlcn.WorksheetConnection_Book1montly_revenue1"/>
        </x15:connection>
      </ext>
    </extLst>
  </connection>
  <connection id="15" xr16:uid="{2AF3C10C-D2D4-4C1F-A6FE-8D91CD2D79C6}" name="WorksheetConnection_Book1!top_customer" type="102" refreshedVersion="8" minRefreshableVersion="5">
    <extLst>
      <ext xmlns:x15="http://schemas.microsoft.com/office/spreadsheetml/2010/11/main" uri="{DE250136-89BD-433C-8126-D09CA5730AF9}">
        <x15:connection id="top_customer" autoDelete="1">
          <x15:rangePr sourceName="_xlcn.WorksheetConnection_Book1top_customer1"/>
        </x15:connection>
      </ext>
    </extLst>
  </connection>
  <connection id="16" xr16:uid="{89F878E2-F31B-48D9-8F8D-95707E880218}" name="WorksheetConnection_Logistics Operation Analysis Dashboard.xlsx!High_performance_drivers_by_revenue_and_fuel_efficiency__2" type="102" refreshedVersion="8" minRefreshableVersion="5">
    <extLst>
      <ext xmlns:x15="http://schemas.microsoft.com/office/spreadsheetml/2010/11/main" uri="{DE250136-89BD-433C-8126-D09CA5730AF9}">
        <x15:connection id="High_performance_drivers_by_revenue_and_fuel_efficiency__2" autoDelete="1">
          <x15:rangePr sourceName="_xlcn.WorksheetConnection_LogisticsOperationAnalysisDashboard.xlsxHigh_performance_drivers_by_revenue_and_fuel_efficiency__21"/>
        </x15:connection>
      </ext>
    </extLst>
  </connection>
  <connection id="17" xr16:uid="{559EEE35-8E36-41CA-B472-52623EAB07D4}" name="WorksheetConnection_Logistics Operation Analysis Dashboard.xlsx!running_mileage" type="102" refreshedVersion="8" minRefreshableVersion="5">
    <extLst>
      <ext xmlns:x15="http://schemas.microsoft.com/office/spreadsheetml/2010/11/main" uri="{DE250136-89BD-433C-8126-D09CA5730AF9}">
        <x15:connection id="running_mileage" autoDelete="1">
          <x15:rangePr sourceName="_xlcn.WorksheetConnection_LogisticsOperationAnalysisDashboard.xlsxrunning_mileage1"/>
        </x15:connection>
      </ext>
    </extLst>
  </connection>
  <connection id="18" xr16:uid="{ADC273F3-FF10-4FE1-9704-3ADC4A4770B4}" name="WorksheetConnection_Logistics Operation Dashboard.xlsx!delayed_deliveries" type="102" refreshedVersion="8" minRefreshableVersion="5">
    <extLst>
      <ext xmlns:x15="http://schemas.microsoft.com/office/spreadsheetml/2010/11/main" uri="{DE250136-89BD-433C-8126-D09CA5730AF9}">
        <x15:connection id="delayed_deliveries" autoDelete="1">
          <x15:rangePr sourceName="_xlcn.WorksheetConnection_LogisticsOperationDashboard.xlsxdelayed_deliveries1"/>
        </x15:connection>
      </ext>
    </extLst>
  </connection>
  <connection id="19" xr16:uid="{51CF2B6F-A98F-4D35-B9B0-FB2AE814BB6B}" name="WorksheetConnection_Logistics Operation Dashboard.xlsx!driver_performance" type="102" refreshedVersion="8" minRefreshableVersion="5">
    <extLst>
      <ext xmlns:x15="http://schemas.microsoft.com/office/spreadsheetml/2010/11/main" uri="{DE250136-89BD-433C-8126-D09CA5730AF9}">
        <x15:connection id="driver_performance" autoDelete="1">
          <x15:rangePr sourceName="_xlcn.WorksheetConnection_LogisticsOperationDashboard.xlsxdriver_performance1"/>
        </x15:connection>
      </ext>
    </extLst>
  </connection>
  <connection id="20" xr16:uid="{E42AD690-C3BD-4C57-8F03-BB105DFCD3B0}" name="WorksheetConnection_Logistics Operation Dashboard.xlsx!fueling_vs_revenue" type="102" refreshedVersion="8" minRefreshableVersion="5">
    <extLst>
      <ext xmlns:x15="http://schemas.microsoft.com/office/spreadsheetml/2010/11/main" uri="{DE250136-89BD-433C-8126-D09CA5730AF9}">
        <x15:connection id="fueling_vs_revenue" autoDelete="1">
          <x15:rangePr sourceName="_xlcn.WorksheetConnection_LogisticsOperationDashboard.xlsxfueling_vs_revenue1"/>
        </x15:connection>
      </ext>
    </extLst>
  </connection>
  <connection id="21" xr16:uid="{0E3E3C63-4676-4013-8FF5-6A47D8044A6C}" name="WorksheetConnection_Logistics Operation Dashboard.xlsx!maintenance_cost" type="102" refreshedVersion="8" minRefreshableVersion="5">
    <extLst>
      <ext xmlns:x15="http://schemas.microsoft.com/office/spreadsheetml/2010/11/main" uri="{DE250136-89BD-433C-8126-D09CA5730AF9}">
        <x15:connection id="maintenance_cost" autoDelete="1">
          <x15:rangePr sourceName="_xlcn.WorksheetConnection_LogisticsOperationDashboard.xlsxmaintenance_cost1"/>
        </x15:connection>
      </ext>
    </extLst>
  </connection>
  <connection id="22" xr16:uid="{7379AA44-3BBF-4997-8E9D-148610488BA3}" name="WorksheetConnection_Logistics Operation Dashboard.xlsx!On_time_delivery" type="102" refreshedVersion="8" minRefreshableVersion="5">
    <extLst>
      <ext xmlns:x15="http://schemas.microsoft.com/office/spreadsheetml/2010/11/main" uri="{DE250136-89BD-433C-8126-D09CA5730AF9}">
        <x15:connection id="On_time_delivery" autoDelete="1">
          <x15:rangePr sourceName="_xlcn.WorksheetConnection_LogisticsOperationDashboard.xlsxOn_time_delivery1"/>
        </x15:connection>
      </ext>
    </extLst>
  </connection>
  <connection id="23" xr16:uid="{9828AACF-CD7F-4084-8F6C-6901756FC82E}" name="WorksheetConnection_Logistics Operation Dashboard.xlsx!On_time_facility" type="102" refreshedVersion="8" minRefreshableVersion="5">
    <extLst>
      <ext xmlns:x15="http://schemas.microsoft.com/office/spreadsheetml/2010/11/main" uri="{DE250136-89BD-433C-8126-D09CA5730AF9}">
        <x15:connection id="On_time_facility" autoDelete="1">
          <x15:rangePr sourceName="_xlcn.WorksheetConnection_LogisticsOperationDashboard.xlsxOn_time_facility1"/>
        </x15:connection>
      </ext>
    </extLst>
  </connection>
  <connection id="24" xr16:uid="{C9724CC8-E80A-417E-BD46-DEB6895340DC}" name="WorksheetConnection_Logistics Operation Dashboard.xlsx!route_revenue" type="102" refreshedVersion="8" minRefreshableVersion="5">
    <extLst>
      <ext xmlns:x15="http://schemas.microsoft.com/office/spreadsheetml/2010/11/main" uri="{DE250136-89BD-433C-8126-D09CA5730AF9}">
        <x15:connection id="route_revenue" autoDelete="1">
          <x15:rangePr sourceName="_xlcn.WorksheetConnection_LogisticsOperationDashboard.xlsxroute_revenue1"/>
        </x15:connection>
      </ext>
    </extLst>
  </connection>
  <connection id="25" xr16:uid="{2B7004D1-6669-459F-B3BF-88C6BB51D8E6}" name="WorksheetConnection_Logistics Operation Dashboard.xlsx!safety_incidents" type="102" refreshedVersion="8" minRefreshableVersion="5">
    <extLst>
      <ext xmlns:x15="http://schemas.microsoft.com/office/spreadsheetml/2010/11/main" uri="{DE250136-89BD-433C-8126-D09CA5730AF9}">
        <x15:connection id="safety_incidents" autoDelete="1">
          <x15:rangePr sourceName="_xlcn.WorksheetConnection_LogisticsOperationDashboard.xlsxsafety_incidents1"/>
        </x15:connection>
      </ext>
    </extLst>
  </connection>
</connections>
</file>

<file path=xl/sharedStrings.xml><?xml version="1.0" encoding="utf-8"?>
<sst xmlns="http://schemas.openxmlformats.org/spreadsheetml/2006/main" count="8527" uniqueCount="887">
  <si>
    <t>month</t>
  </si>
  <si>
    <t>load_count</t>
  </si>
  <si>
    <t>monthly_revenue</t>
  </si>
  <si>
    <t>avg_revenue_per_load</t>
  </si>
  <si>
    <t>total_fuel_surcharge</t>
  </si>
  <si>
    <t>customer_name</t>
  </si>
  <si>
    <t>customer_type</t>
  </si>
  <si>
    <t>total_revenue</t>
  </si>
  <si>
    <t>rank_in_segment</t>
  </si>
  <si>
    <t>pct_of_segment</t>
  </si>
  <si>
    <t>Superior Group</t>
  </si>
  <si>
    <t>Contract</t>
  </si>
  <si>
    <t>National Wholesale</t>
  </si>
  <si>
    <t>First Group</t>
  </si>
  <si>
    <t>United Corp</t>
  </si>
  <si>
    <t>First Supply Chain</t>
  </si>
  <si>
    <t>United Supply Chain</t>
  </si>
  <si>
    <t>XYZ Retail</t>
  </si>
  <si>
    <t>Pacific Corp</t>
  </si>
  <si>
    <t>Superior Supply Chain</t>
  </si>
  <si>
    <t>XYZ Wholesale</t>
  </si>
  <si>
    <t>First Foods</t>
  </si>
  <si>
    <t>XYZ Foods</t>
  </si>
  <si>
    <t>Global Logistics</t>
  </si>
  <si>
    <t>ABC Supply Chain</t>
  </si>
  <si>
    <t>United Retail</t>
  </si>
  <si>
    <t>Continental Supply Chain</t>
  </si>
  <si>
    <t>ABC Manufacturing</t>
  </si>
  <si>
    <t>Elite Corp</t>
  </si>
  <si>
    <t>Superior Corp</t>
  </si>
  <si>
    <t>ABC Corp</t>
  </si>
  <si>
    <t>Metro Distribution</t>
  </si>
  <si>
    <t>Global Wholesale</t>
  </si>
  <si>
    <t>National Retail</t>
  </si>
  <si>
    <t>First Logistics</t>
  </si>
  <si>
    <t>National Foods</t>
  </si>
  <si>
    <t>XYZ Supply Chain</t>
  </si>
  <si>
    <t>Premier Industries</t>
  </si>
  <si>
    <t>American Logistics</t>
  </si>
  <si>
    <t>Premier Wholesale</t>
  </si>
  <si>
    <t>First Corp</t>
  </si>
  <si>
    <t>Metro Logistics</t>
  </si>
  <si>
    <t>Superior Foods</t>
  </si>
  <si>
    <t>American Supply Chain</t>
  </si>
  <si>
    <t>Elite Distribution</t>
  </si>
  <si>
    <t>American Distribution</t>
  </si>
  <si>
    <t>Elite Retail</t>
  </si>
  <si>
    <t>Metro Corp</t>
  </si>
  <si>
    <t>Elite Foods</t>
  </si>
  <si>
    <t>Metro Manufacturing</t>
  </si>
  <si>
    <t>Metro Supply Chain</t>
  </si>
  <si>
    <t>National Supply Chain</t>
  </si>
  <si>
    <t>First Industries</t>
  </si>
  <si>
    <t>Premier Foods</t>
  </si>
  <si>
    <t>National Industries</t>
  </si>
  <si>
    <t>National Corp</t>
  </si>
  <si>
    <t>National Distribution</t>
  </si>
  <si>
    <t>Pacific Group</t>
  </si>
  <si>
    <t>XYZ Distribution</t>
  </si>
  <si>
    <t>First Wholesale</t>
  </si>
  <si>
    <t>ABC Wholesale</t>
  </si>
  <si>
    <t>Continental Manufacturing</t>
  </si>
  <si>
    <t>American Corp</t>
  </si>
  <si>
    <t>Pacific Retail</t>
  </si>
  <si>
    <t>ABC Foods</t>
  </si>
  <si>
    <t>XYZ Industries</t>
  </si>
  <si>
    <t>Premier Manufacturing</t>
  </si>
  <si>
    <t>XYZ Logistics</t>
  </si>
  <si>
    <t>Global Manufacturing</t>
  </si>
  <si>
    <t>Dedicated</t>
  </si>
  <si>
    <t>Metro Foods</t>
  </si>
  <si>
    <t>Premier Retail</t>
  </si>
  <si>
    <t>Premier Group</t>
  </si>
  <si>
    <t>Pacific Supply Chain</t>
  </si>
  <si>
    <t>ABC Distribution</t>
  </si>
  <si>
    <t>Pacific Industries</t>
  </si>
  <si>
    <t>Continental Foods</t>
  </si>
  <si>
    <t>Metro Wholesale</t>
  </si>
  <si>
    <t>Superior Distribution</t>
  </si>
  <si>
    <t>Elite Industries</t>
  </si>
  <si>
    <t>Continental Logistics</t>
  </si>
  <si>
    <t>National Logistics</t>
  </si>
  <si>
    <t>American Retail</t>
  </si>
  <si>
    <t>Global Distribution</t>
  </si>
  <si>
    <t>United Foods</t>
  </si>
  <si>
    <t>Pacific Manufacturing</t>
  </si>
  <si>
    <t>First Distribution</t>
  </si>
  <si>
    <t>American Industries</t>
  </si>
  <si>
    <t>XYZ Corp</t>
  </si>
  <si>
    <t>Metro Retail</t>
  </si>
  <si>
    <t>Global Corp</t>
  </si>
  <si>
    <t>Elite Wholesale</t>
  </si>
  <si>
    <t>Continental Wholesale</t>
  </si>
  <si>
    <t>ABC Retail</t>
  </si>
  <si>
    <t>United Industries</t>
  </si>
  <si>
    <t>Continental Retail</t>
  </si>
  <si>
    <t>First Retail</t>
  </si>
  <si>
    <t>Superior Retail</t>
  </si>
  <si>
    <t>Elite Group</t>
  </si>
  <si>
    <t>American Manufacturing</t>
  </si>
  <si>
    <t>Metro Group</t>
  </si>
  <si>
    <t>Spot</t>
  </si>
  <si>
    <t>Continental Group</t>
  </si>
  <si>
    <t>ABC Industries</t>
  </si>
  <si>
    <t>United Distribution</t>
  </si>
  <si>
    <t>Continental Distribution</t>
  </si>
  <si>
    <t>First Manufacturing</t>
  </si>
  <si>
    <t>Global Foods</t>
  </si>
  <si>
    <t>Premier Supply Chain</t>
  </si>
  <si>
    <t>Continental Industries</t>
  </si>
  <si>
    <t>Elite Supply Chain</t>
  </si>
  <si>
    <t>XYZ Group</t>
  </si>
  <si>
    <t>Global Group</t>
  </si>
  <si>
    <t>ABC Group</t>
  </si>
  <si>
    <t>Premier Logistics</t>
  </si>
  <si>
    <t>Pacific Foods</t>
  </si>
  <si>
    <t>Superior Industries</t>
  </si>
  <si>
    <t>United Group</t>
  </si>
  <si>
    <t>Pacific Logistics</t>
  </si>
  <si>
    <t>Continental Corp</t>
  </si>
  <si>
    <t>maintenance_type</t>
  </si>
  <si>
    <t>total_events</t>
  </si>
  <si>
    <t>total_cost</t>
  </si>
  <si>
    <t>avg_cost_per_event</t>
  </si>
  <si>
    <t>total_downtime_hrs</t>
  </si>
  <si>
    <t>avg_downtime_per_event</t>
  </si>
  <si>
    <t>total_labor</t>
  </si>
  <si>
    <t>total_parts</t>
  </si>
  <si>
    <t>Preventive</t>
  </si>
  <si>
    <t>Repair</t>
  </si>
  <si>
    <t>Tire</t>
  </si>
  <si>
    <t>Brake</t>
  </si>
  <si>
    <t>Engine</t>
  </si>
  <si>
    <t>Transmission</t>
  </si>
  <si>
    <t>fuel_spend</t>
  </si>
  <si>
    <t>fuel_pct_of_revenue</t>
  </si>
  <si>
    <t>avg_price_per_gallon</t>
  </si>
  <si>
    <t>incident_type</t>
  </si>
  <si>
    <t>total_incidents</t>
  </si>
  <si>
    <t>preventable_count</t>
  </si>
  <si>
    <t>injury_incidents</t>
  </si>
  <si>
    <t>total_vehicle_damage</t>
  </si>
  <si>
    <t>total_cargo_damage</t>
  </si>
  <si>
    <t>total_claims</t>
  </si>
  <si>
    <t>avg_claim_per_incident</t>
  </si>
  <si>
    <t>Equipment Damage</t>
  </si>
  <si>
    <t>DOT Violation</t>
  </si>
  <si>
    <t>Accident</t>
  </si>
  <si>
    <t>Customer Complaint</t>
  </si>
  <si>
    <t>Moving Violation</t>
  </si>
  <si>
    <t>truck_id</t>
  </si>
  <si>
    <t>total_miles</t>
  </si>
  <si>
    <t>cumulative_miles</t>
  </si>
  <si>
    <t>rolling_3m_avg_mpg</t>
  </si>
  <si>
    <t>utilization_rate</t>
  </si>
  <si>
    <t>maintenance_cost</t>
  </si>
  <si>
    <t>TRK00001</t>
  </si>
  <si>
    <t>TRK00002</t>
  </si>
  <si>
    <t>TRK00004</t>
  </si>
  <si>
    <t>TRK00006</t>
  </si>
  <si>
    <t>TRK00007</t>
  </si>
  <si>
    <t>TRK00008</t>
  </si>
  <si>
    <t>TRK00009</t>
  </si>
  <si>
    <t>TRK00010</t>
  </si>
  <si>
    <t>TRK00011</t>
  </si>
  <si>
    <t>TRK00012</t>
  </si>
  <si>
    <t>TRK00013</t>
  </si>
  <si>
    <t>TRK00014</t>
  </si>
  <si>
    <t>TRK00015</t>
  </si>
  <si>
    <t>TRK00016</t>
  </si>
  <si>
    <t>TRK00018</t>
  </si>
  <si>
    <t>TRK00019</t>
  </si>
  <si>
    <t>TRK00020</t>
  </si>
  <si>
    <t>TRK00023</t>
  </si>
  <si>
    <t>TRK00024</t>
  </si>
  <si>
    <t>TRK00025</t>
  </si>
  <si>
    <t>TRK00026</t>
  </si>
  <si>
    <t>TRK00029</t>
  </si>
  <si>
    <t>TRK00030</t>
  </si>
  <si>
    <t>TRK00031</t>
  </si>
  <si>
    <t>TRK00033</t>
  </si>
  <si>
    <t>TRK00035</t>
  </si>
  <si>
    <t>TRK00036</t>
  </si>
  <si>
    <t>TRK00038</t>
  </si>
  <si>
    <t>TRK00039</t>
  </si>
  <si>
    <t>TRK00040</t>
  </si>
  <si>
    <t>TRK00041</t>
  </si>
  <si>
    <t>TRK00043</t>
  </si>
  <si>
    <t>TRK00044</t>
  </si>
  <si>
    <t>TRK00045</t>
  </si>
  <si>
    <t>TRK00048</t>
  </si>
  <si>
    <t>TRK00049</t>
  </si>
  <si>
    <t>TRK00050</t>
  </si>
  <si>
    <t>TRK00051</t>
  </si>
  <si>
    <t>TRK00052</t>
  </si>
  <si>
    <t>TRK00053</t>
  </si>
  <si>
    <t>TRK00054</t>
  </si>
  <si>
    <t>TRK00055</t>
  </si>
  <si>
    <t>TRK00057</t>
  </si>
  <si>
    <t>TRK00058</t>
  </si>
  <si>
    <t>TRK00059</t>
  </si>
  <si>
    <t>TRK00060</t>
  </si>
  <si>
    <t>TRK00061</t>
  </si>
  <si>
    <t>TRK00062</t>
  </si>
  <si>
    <t>TRK00063</t>
  </si>
  <si>
    <t>TRK00064</t>
  </si>
  <si>
    <t>TRK00065</t>
  </si>
  <si>
    <t>TRK00067</t>
  </si>
  <si>
    <t>TRK00068</t>
  </si>
  <si>
    <t>TRK00069</t>
  </si>
  <si>
    <t>TRK00070</t>
  </si>
  <si>
    <t>TRK00071</t>
  </si>
  <si>
    <t>TRK00072</t>
  </si>
  <si>
    <t>TRK00073</t>
  </si>
  <si>
    <t>TRK00074</t>
  </si>
  <si>
    <t>TRK00076</t>
  </si>
  <si>
    <t>TRK00078</t>
  </si>
  <si>
    <t>TRK00079</t>
  </si>
  <si>
    <t>TRK00080</t>
  </si>
  <si>
    <t>TRK00082</t>
  </si>
  <si>
    <t>TRK00083</t>
  </si>
  <si>
    <t>TRK00084</t>
  </si>
  <si>
    <t>TRK00085</t>
  </si>
  <si>
    <t>TRK00086</t>
  </si>
  <si>
    <t>TRK00089</t>
  </si>
  <si>
    <t>TRK00090</t>
  </si>
  <si>
    <t>TRK00091</t>
  </si>
  <si>
    <t>TRK00092</t>
  </si>
  <si>
    <t>TRK00093</t>
  </si>
  <si>
    <t>TRK00095</t>
  </si>
  <si>
    <t>TRK00096</t>
  </si>
  <si>
    <t>TRK00097</t>
  </si>
  <si>
    <t>TRK00098</t>
  </si>
  <si>
    <t>TRK00099</t>
  </si>
  <si>
    <t>TRK00101</t>
  </si>
  <si>
    <t>TRK00103</t>
  </si>
  <si>
    <t>TRK00105</t>
  </si>
  <si>
    <t>TRK00106</t>
  </si>
  <si>
    <t>TRK00107</t>
  </si>
  <si>
    <t>TRK00108</t>
  </si>
  <si>
    <t>TRK00110</t>
  </si>
  <si>
    <t>TRK00111</t>
  </si>
  <si>
    <t>TRK00112</t>
  </si>
  <si>
    <t>TRK00113</t>
  </si>
  <si>
    <t>TRK00114</t>
  </si>
  <si>
    <t>TRK00115</t>
  </si>
  <si>
    <t>TRK00116</t>
  </si>
  <si>
    <t>TRK00120</t>
  </si>
  <si>
    <t>route</t>
  </si>
  <si>
    <t>typical_distance_miles</t>
  </si>
  <si>
    <t>base_rate_per_mile</t>
  </si>
  <si>
    <t>total_loads</t>
  </si>
  <si>
    <t>avg_revenue_per_mile</t>
  </si>
  <si>
    <t>Philadelphia, PA --&gt; Seattle, WA</t>
  </si>
  <si>
    <t>Charlotte, NC --&gt; Portland, OR</t>
  </si>
  <si>
    <t>Phoenix, AZ --&gt; Philadelphia, PA</t>
  </si>
  <si>
    <t>Columbus, OH --&gt; Portland, OR</t>
  </si>
  <si>
    <t>Seattle, WA --&gt; Charlotte, NC</t>
  </si>
  <si>
    <t>Columbus, OH --&gt; Los Angeles, CA</t>
  </si>
  <si>
    <t>Charlotte, NC --&gt; Seattle, WA</t>
  </si>
  <si>
    <t>Seattle, WA --&gt; Indianapolis, IN</t>
  </si>
  <si>
    <t>Chicago, IL --&gt; Los Angeles, CA</t>
  </si>
  <si>
    <t>Houston, TX --&gt; Portland, OR</t>
  </si>
  <si>
    <t>Miami, FL --&gt; Seattle, WA</t>
  </si>
  <si>
    <t>Portland, OR --&gt; Columbus, OH</t>
  </si>
  <si>
    <t>Portland, OR --&gt; Detroit, MI</t>
  </si>
  <si>
    <t>Chicago, IL --&gt; Las Vegas, NV</t>
  </si>
  <si>
    <t>Kansas City, MO --&gt; Portland, OR</t>
  </si>
  <si>
    <t>Seattle, WA --&gt; Houston, TX</t>
  </si>
  <si>
    <t>Minneapolis, MN --&gt; Los Angeles, CA</t>
  </si>
  <si>
    <t>Dallas, TX --&gt; New York, NY</t>
  </si>
  <si>
    <t>Las Vegas, NV --&gt; New York, NY</t>
  </si>
  <si>
    <t>Houston, TX --&gt; Seattle, WA</t>
  </si>
  <si>
    <t>Chicago, IL --&gt; Portland, OR</t>
  </si>
  <si>
    <t>Kansas City, MO --&gt; Miami, FL</t>
  </si>
  <si>
    <t>Las Vegas, NV --&gt; Kansas City, MO</t>
  </si>
  <si>
    <t>Memphis, TN --&gt; Los Angeles, CA</t>
  </si>
  <si>
    <t>Miami, FL --&gt; Denver, CO</t>
  </si>
  <si>
    <t>Minneapolis, MN --&gt; Houston, TX</t>
  </si>
  <si>
    <t>Kansas City, MO --&gt; Los Angeles, CA</t>
  </si>
  <si>
    <t>Miami, FL --&gt; Philadelphia, PA</t>
  </si>
  <si>
    <t>Houston, TX --&gt; Detroit, MI</t>
  </si>
  <si>
    <t>Miami, FL --&gt; Dallas, TX</t>
  </si>
  <si>
    <t>Phoenix, AZ --&gt; Kansas City, MO</t>
  </si>
  <si>
    <t>Detroit, MI --&gt; Houston, TX</t>
  </si>
  <si>
    <t>Charlotte, NC --&gt; Denver, CO</t>
  </si>
  <si>
    <t>Kansas City, MO --&gt; Charlotte, NC</t>
  </si>
  <si>
    <t>Minneapolis, MN --&gt; Atlanta, GA</t>
  </si>
  <si>
    <t>Philadelphia, PA --&gt; Minneapolis, MN</t>
  </si>
  <si>
    <t>Las Vegas, NV --&gt; Dallas, TX</t>
  </si>
  <si>
    <t>Dallas, TX --&gt; Denver, CO</t>
  </si>
  <si>
    <t>Columbus, OH --&gt; Minneapolis, MN</t>
  </si>
  <si>
    <t>Kansas City, MO --&gt; Atlanta, GA</t>
  </si>
  <si>
    <t>Dallas, TX --&gt; Indianapolis, IN</t>
  </si>
  <si>
    <t>Atlanta, GA --&gt; Miami, FL</t>
  </si>
  <si>
    <t>Denver, CO --&gt; Kansas City, MO</t>
  </si>
  <si>
    <t>Chicago, IL --&gt; Charlotte, NC</t>
  </si>
  <si>
    <t>Charlotte, NC --&gt; Memphis, TN</t>
  </si>
  <si>
    <t>Columbus, OH --&gt; Kansas City, MO</t>
  </si>
  <si>
    <t>Philadelphia, PA --&gt; Indianapolis, IN</t>
  </si>
  <si>
    <t>Memphis, TN --&gt; Minneapolis, MN</t>
  </si>
  <si>
    <t>Kansas City, MO --&gt; Indianapolis, IN</t>
  </si>
  <si>
    <t>Atlanta, GA --&gt; Chicago, IL</t>
  </si>
  <si>
    <t>Phoenix, AZ --&gt; Denver, CO</t>
  </si>
  <si>
    <t>Columbus, OH --&gt; Philadelphia, PA</t>
  </si>
  <si>
    <t>Houston, TX --&gt; Memphis, TN</t>
  </si>
  <si>
    <t>New York, NY --&gt; Columbus, OH</t>
  </si>
  <si>
    <t>Las Vegas, NV --&gt; Los Angeles, CA</t>
  </si>
  <si>
    <t>Portland, OR --&gt; Seattle, WA</t>
  </si>
  <si>
    <t>Philadelphia, PA --&gt; New York, NY</t>
  </si>
  <si>
    <t>total_deliveries</t>
  </si>
  <si>
    <t>delayed_deliveries</t>
  </si>
  <si>
    <t>on_time_deliveries</t>
  </si>
  <si>
    <t>delay_rate_pct</t>
  </si>
  <si>
    <t>avg_delay_detention_min</t>
  </si>
  <si>
    <t>worst_single_delay_min</t>
  </si>
  <si>
    <t>Columbus, OH  --&gt;  Philadelphia, PA</t>
  </si>
  <si>
    <t>Seattle, WA  --&gt;  Houston, TX</t>
  </si>
  <si>
    <t>Columbus, OH  --&gt;  Los Angeles, CA</t>
  </si>
  <si>
    <t>Philadelphia, PA  --&gt;  New York, NY</t>
  </si>
  <si>
    <t>Dallas, TX  --&gt;  Indianapolis, IN</t>
  </si>
  <si>
    <t>Memphis, TN  --&gt;  Minneapolis, MN</t>
  </si>
  <si>
    <t>Charlotte, NC  --&gt;  Memphis, TN</t>
  </si>
  <si>
    <t>Atlanta, GA  --&gt;  Miami, FL</t>
  </si>
  <si>
    <t>Portland, OR  --&gt;  Seattle, WA</t>
  </si>
  <si>
    <t>Memphis, TN  --&gt;  Los Angeles, CA</t>
  </si>
  <si>
    <t>Seattle, WA  --&gt;  Charlotte, NC</t>
  </si>
  <si>
    <t>Denver, CO  --&gt;  Kansas City, MO</t>
  </si>
  <si>
    <t>Columbus, OH  --&gt;  Portland, OR</t>
  </si>
  <si>
    <t>Philadelphia, PA  --&gt;  Minneapolis, MN</t>
  </si>
  <si>
    <t>Houston, TX  --&gt;  Seattle, WA</t>
  </si>
  <si>
    <t>Dallas, TX  --&gt;  New York, NY</t>
  </si>
  <si>
    <t>Philadelphia, PA  --&gt;  Indianapolis, IN</t>
  </si>
  <si>
    <t>Atlanta, GA  --&gt;  Chicago, IL</t>
  </si>
  <si>
    <t>Phoenix, AZ  --&gt;  Philadelphia, PA</t>
  </si>
  <si>
    <t>Columbus, OH  --&gt;  Minneapolis, MN</t>
  </si>
  <si>
    <t>Chicago, IL  --&gt;  Los Angeles, CA</t>
  </si>
  <si>
    <t>Miami, FL  --&gt;  Seattle, WA</t>
  </si>
  <si>
    <t>Charlotte, NC  --&gt;  Seattle, WA</t>
  </si>
  <si>
    <t>Chicago, IL  --&gt;  Las Vegas, NV</t>
  </si>
  <si>
    <t>Phoenix, AZ  --&gt;  Kansas City, MO</t>
  </si>
  <si>
    <t>New York, NY  --&gt;  Philadelphia, PA</t>
  </si>
  <si>
    <t>Columbus, OH  --&gt;  Kansas City, MO</t>
  </si>
  <si>
    <t>Las Vegas, NV  --&gt;  New York, NY</t>
  </si>
  <si>
    <t>Houston, TX  --&gt;  Detroit, MI</t>
  </si>
  <si>
    <t>Kansas City, MO  --&gt;  Portland, OR</t>
  </si>
  <si>
    <t>Kansas City, MO  --&gt;  Charlotte, NC</t>
  </si>
  <si>
    <t>Charlotte, NC  --&gt;  Denver, CO</t>
  </si>
  <si>
    <t>Minneapolis, MN  --&gt;  Los Angeles, CA</t>
  </si>
  <si>
    <t>Portland, OR  --&gt;  Columbus, OH</t>
  </si>
  <si>
    <t>Houston, TX  --&gt;  Memphis, TN</t>
  </si>
  <si>
    <t>Minneapolis, MN  --&gt;  Houston, TX</t>
  </si>
  <si>
    <t>Portland, OR  --&gt;  Detroit, MI</t>
  </si>
  <si>
    <t>Las Vegas, NV  --&gt;  Los Angeles, CA</t>
  </si>
  <si>
    <t>Phoenix, AZ  --&gt;  Denver, CO</t>
  </si>
  <si>
    <t>New York, NY  --&gt;  Columbus, OH</t>
  </si>
  <si>
    <t>Chicago, IL  --&gt;  Portland, OR</t>
  </si>
  <si>
    <t>Detroit, MI  --&gt;  Houston, TX</t>
  </si>
  <si>
    <t>Miami, FL  --&gt;  Philadelphia, PA</t>
  </si>
  <si>
    <t>Las Vegas, NV  --&gt;  Kansas City, MO</t>
  </si>
  <si>
    <t>Minneapolis, MN  --&gt;  Atlanta, GA</t>
  </si>
  <si>
    <t>Chicago, IL  --&gt;  Charlotte, NC</t>
  </si>
  <si>
    <t>Las Vegas, NV  --&gt;  Dallas, TX</t>
  </si>
  <si>
    <t>Miami, FL  --&gt;  Denver, CO</t>
  </si>
  <si>
    <t>Seattle, WA  --&gt;  Indianapolis, IN</t>
  </si>
  <si>
    <t>Kansas City, MO  --&gt;  Los Angeles, CA</t>
  </si>
  <si>
    <t>Philadelphia, PA  --&gt;  Seattle, WA</t>
  </si>
  <si>
    <t>Kansas City, MO  --&gt;  Atlanta, GA</t>
  </si>
  <si>
    <t>Dallas, TX  --&gt;  Denver, CO</t>
  </si>
  <si>
    <t>Charlotte, NC  --&gt;  Portland, OR</t>
  </si>
  <si>
    <t>Kansas City, MO  --&gt;  Indianapolis, IN</t>
  </si>
  <si>
    <t>Houston, TX  --&gt;  Portland, OR</t>
  </si>
  <si>
    <t>Miami, FL  --&gt;  Dallas, TX</t>
  </si>
  <si>
    <t>Kansas City, MO  --&gt;  Miami, FL</t>
  </si>
  <si>
    <t>route_id</t>
  </si>
  <si>
    <t>route_name</t>
  </si>
  <si>
    <t>on_time_count</t>
  </si>
  <si>
    <t>otd_rate</t>
  </si>
  <si>
    <t>avg_detention_min</t>
  </si>
  <si>
    <t>RTE00029</t>
  </si>
  <si>
    <t>Seattle--&gt;Charlotte</t>
  </si>
  <si>
    <t>RTE00009</t>
  </si>
  <si>
    <t>Dallas--&gt;Indianapolis</t>
  </si>
  <si>
    <t>RTE00028</t>
  </si>
  <si>
    <t>Seattle--&gt;Houston</t>
  </si>
  <si>
    <t>RTE00018</t>
  </si>
  <si>
    <t>Philadelphia--&gt;Indianapolis</t>
  </si>
  <si>
    <t>RTE00017</t>
  </si>
  <si>
    <t>Philadelphia--&gt;Minneapolis</t>
  </si>
  <si>
    <t>RTE00051</t>
  </si>
  <si>
    <t>Memphis--&gt;Los Angeles</t>
  </si>
  <si>
    <t>RTE00002</t>
  </si>
  <si>
    <t>Atlanta--&gt;Miami</t>
  </si>
  <si>
    <t>RTE00001</t>
  </si>
  <si>
    <t>Atlanta--&gt;Chicago</t>
  </si>
  <si>
    <t>RTE00052</t>
  </si>
  <si>
    <t>Memphis--&gt;Minneapolis</t>
  </si>
  <si>
    <t>RTE00033</t>
  </si>
  <si>
    <t>Portland--&gt;Seattle</t>
  </si>
  <si>
    <t>RTE00022</t>
  </si>
  <si>
    <t>Houston--&gt;Memphis</t>
  </si>
  <si>
    <t>RTE00042</t>
  </si>
  <si>
    <t>Charlotte--&gt;Seattle</t>
  </si>
  <si>
    <t>RTE00025</t>
  </si>
  <si>
    <t>Miami--&gt;Seattle</t>
  </si>
  <si>
    <t>RTE00019</t>
  </si>
  <si>
    <t>Houston--&gt;Detroit</t>
  </si>
  <si>
    <t>RTE00041</t>
  </si>
  <si>
    <t>Minneapolis--&gt;Houston</t>
  </si>
  <si>
    <t>RTE00020</t>
  </si>
  <si>
    <t>Houston--&gt;Seattle</t>
  </si>
  <si>
    <t>RTE00040</t>
  </si>
  <si>
    <t>Minneapolis--&gt;Los Angeles</t>
  </si>
  <si>
    <t>RTE00049</t>
  </si>
  <si>
    <t>Columbus--&gt;Minneapolis</t>
  </si>
  <si>
    <t>RTE00053</t>
  </si>
  <si>
    <t>Kansas City--&gt;Atlanta</t>
  </si>
  <si>
    <t>RTE00046</t>
  </si>
  <si>
    <t>Columbus--&gt;Los Angeles</t>
  </si>
  <si>
    <t>RTE00031</t>
  </si>
  <si>
    <t>Denver--&gt;Kansas City</t>
  </si>
  <si>
    <t>RTE00045</t>
  </si>
  <si>
    <t>Charlotte--&gt;Memphis</t>
  </si>
  <si>
    <t>RTE00038</t>
  </si>
  <si>
    <t>Las Vegas--&gt;Kansas City</t>
  </si>
  <si>
    <t>RTE00015</t>
  </si>
  <si>
    <t>Philadelphia--&gt;New York</t>
  </si>
  <si>
    <t>RTE00010</t>
  </si>
  <si>
    <t>New York--&gt;Philadelphia</t>
  </si>
  <si>
    <t>RTE00007</t>
  </si>
  <si>
    <t>Dallas--&gt;New York</t>
  </si>
  <si>
    <t>RTE00050</t>
  </si>
  <si>
    <t>Columbus--&gt;Kansas City</t>
  </si>
  <si>
    <t>RTE00056</t>
  </si>
  <si>
    <t>Kansas City--&gt;Portland</t>
  </si>
  <si>
    <t>RTE00057</t>
  </si>
  <si>
    <t>Kansas City--&gt;Charlotte</t>
  </si>
  <si>
    <t>RTE00005</t>
  </si>
  <si>
    <t>Chicago--&gt;Las Vegas</t>
  </si>
  <si>
    <t>RTE00037</t>
  </si>
  <si>
    <t>Las Vegas--&gt;New York</t>
  </si>
  <si>
    <t>RTE00048</t>
  </si>
  <si>
    <t>Columbus--&gt;Portland</t>
  </si>
  <si>
    <t>RTE00039</t>
  </si>
  <si>
    <t>Minneapolis--&gt;Atlanta</t>
  </si>
  <si>
    <t>RTE00012</t>
  </si>
  <si>
    <t>Phoenix--&gt;Philadelphia</t>
  </si>
  <si>
    <t>RTE00014</t>
  </si>
  <si>
    <t>Phoenix--&gt;Kansas City</t>
  </si>
  <si>
    <t>RTE00047</t>
  </si>
  <si>
    <t>Columbus--&gt;Philadelphia</t>
  </si>
  <si>
    <t>RTE00004</t>
  </si>
  <si>
    <t>Chicago--&gt;Portland</t>
  </si>
  <si>
    <t>RTE00013</t>
  </si>
  <si>
    <t>Phoenix--&gt;Denver</t>
  </si>
  <si>
    <t>RTE00034</t>
  </si>
  <si>
    <t>Portland--&gt;Columbus</t>
  </si>
  <si>
    <t>RTE00035</t>
  </si>
  <si>
    <t>Las Vegas--&gt;Dallas</t>
  </si>
  <si>
    <t>RTE00003</t>
  </si>
  <si>
    <t>Chicago--&gt;Los Angeles</t>
  </si>
  <si>
    <t>RTE00026</t>
  </si>
  <si>
    <t>Miami--&gt;Denver</t>
  </si>
  <si>
    <t>RTE00032</t>
  </si>
  <si>
    <t>Portland--&gt;Detroit</t>
  </si>
  <si>
    <t>RTE00044</t>
  </si>
  <si>
    <t>Charlotte--&gt;Portland</t>
  </si>
  <si>
    <t>RTE00023</t>
  </si>
  <si>
    <t>Miami--&gt;Dallas</t>
  </si>
  <si>
    <t>RTE00030</t>
  </si>
  <si>
    <t>Seattle--&gt;Indianapolis</t>
  </si>
  <si>
    <t>RTE00006</t>
  </si>
  <si>
    <t>Chicago--&gt;Charlotte</t>
  </si>
  <si>
    <t>RTE00043</t>
  </si>
  <si>
    <t>Charlotte--&gt;Denver</t>
  </si>
  <si>
    <t>RTE00058</t>
  </si>
  <si>
    <t>Kansas City--&gt;Indianapolis</t>
  </si>
  <si>
    <t>RTE00027</t>
  </si>
  <si>
    <t>Detroit--&gt;Houston</t>
  </si>
  <si>
    <t>RTE00016</t>
  </si>
  <si>
    <t>Philadelphia--&gt;Seattle</t>
  </si>
  <si>
    <t>RTE00054</t>
  </si>
  <si>
    <t>Kansas City--&gt;Los Angeles</t>
  </si>
  <si>
    <t>RTE00011</t>
  </si>
  <si>
    <t>New York--&gt;Columbus</t>
  </si>
  <si>
    <t>RTE00024</t>
  </si>
  <si>
    <t>Miami--&gt;Philadelphia</t>
  </si>
  <si>
    <t>RTE00008</t>
  </si>
  <si>
    <t>Dallas--&gt;Denver</t>
  </si>
  <si>
    <t>RTE00036</t>
  </si>
  <si>
    <t>Las Vegas--&gt;Los Angeles</t>
  </si>
  <si>
    <t>RTE00055</t>
  </si>
  <si>
    <t>Kansas City--&gt;Miami</t>
  </si>
  <si>
    <t>facility_name</t>
  </si>
  <si>
    <t>facility_type</t>
  </si>
  <si>
    <t>location</t>
  </si>
  <si>
    <t>on_time</t>
  </si>
  <si>
    <t>on_time_pct</t>
  </si>
  <si>
    <t>Charlotte Terminal</t>
  </si>
  <si>
    <t>Cross-Dock</t>
  </si>
  <si>
    <t>Charlotte, NC</t>
  </si>
  <si>
    <t>Indianapolis Warehouse</t>
  </si>
  <si>
    <t>Terminal</t>
  </si>
  <si>
    <t>Indianapolis, IN</t>
  </si>
  <si>
    <t>Nashville Distribution Center</t>
  </si>
  <si>
    <t>Distribution Center</t>
  </si>
  <si>
    <t>Nashville, TN</t>
  </si>
  <si>
    <t>Dallas Distribution Center</t>
  </si>
  <si>
    <t>Dallas, TX</t>
  </si>
  <si>
    <t>Portland Terminal</t>
  </si>
  <si>
    <t>Portland, OR</t>
  </si>
  <si>
    <t>Denver Distribution Center</t>
  </si>
  <si>
    <t>Denver, CO</t>
  </si>
  <si>
    <t>Phoenix Distribution Center</t>
  </si>
  <si>
    <t>Phoenix, AZ</t>
  </si>
  <si>
    <t>Chicago Distribution Center</t>
  </si>
  <si>
    <t>Chicago, IL</t>
  </si>
  <si>
    <t>Atlanta Distribution Center</t>
  </si>
  <si>
    <t>Atlanta, GA</t>
  </si>
  <si>
    <t>Miami Distribution Center</t>
  </si>
  <si>
    <t>Miami, FL</t>
  </si>
  <si>
    <t>Miami Warehouse</t>
  </si>
  <si>
    <t>Detroit Hub</t>
  </si>
  <si>
    <t>Detroit, MI</t>
  </si>
  <si>
    <t>Houston Warehouse</t>
  </si>
  <si>
    <t>Warehouse</t>
  </si>
  <si>
    <t>Houston, TX</t>
  </si>
  <si>
    <t>Atlanta Warehouse</t>
  </si>
  <si>
    <t>Las Vegas Hub</t>
  </si>
  <si>
    <t>Las Vegas, NV</t>
  </si>
  <si>
    <t>Portland Warehouse</t>
  </si>
  <si>
    <t>Omaha Distribution Center</t>
  </si>
  <si>
    <t>Omaha, NE</t>
  </si>
  <si>
    <t>Houston Hub</t>
  </si>
  <si>
    <t>Los Angeles Warehouse</t>
  </si>
  <si>
    <t>Los Angeles, CA</t>
  </si>
  <si>
    <t>Oklahoma City Terminal</t>
  </si>
  <si>
    <t>Oklahoma City, OK</t>
  </si>
  <si>
    <t>Milwaukee Hub</t>
  </si>
  <si>
    <t>Milwaukee, WI</t>
  </si>
  <si>
    <t>Las Vegas Terminal</t>
  </si>
  <si>
    <t>Los Angeles Distribution Center</t>
  </si>
  <si>
    <t>Milwaukee Distribution Center</t>
  </si>
  <si>
    <t>Indianapolis Hub</t>
  </si>
  <si>
    <t>Indianapolis Distribution Center</t>
  </si>
  <si>
    <t>Kansas City Hub</t>
  </si>
  <si>
    <t>Kansas City, MO</t>
  </si>
  <si>
    <t>Nashville Terminal</t>
  </si>
  <si>
    <t>Detroit Warehouse</t>
  </si>
  <si>
    <t>Charlotte Distribution Center</t>
  </si>
  <si>
    <t>Salt Lake City Warehouse</t>
  </si>
  <si>
    <t>Salt Lake City, UT</t>
  </si>
  <si>
    <t>Salt Lake City Terminal</t>
  </si>
  <si>
    <t>New York Distribution Center</t>
  </si>
  <si>
    <t>New York, NY</t>
  </si>
  <si>
    <t>Houston Distribution Center</t>
  </si>
  <si>
    <t>Column Labels</t>
  </si>
  <si>
    <t>Grand Total</t>
  </si>
  <si>
    <t>2022</t>
  </si>
  <si>
    <t>2023</t>
  </si>
  <si>
    <t>2024</t>
  </si>
  <si>
    <t>Jan</t>
  </si>
  <si>
    <t>Feb</t>
  </si>
  <si>
    <t>Mar</t>
  </si>
  <si>
    <t>Apr</t>
  </si>
  <si>
    <t>May</t>
  </si>
  <si>
    <t>Jun</t>
  </si>
  <si>
    <t>Jul</t>
  </si>
  <si>
    <t>Aug</t>
  </si>
  <si>
    <t>Sep</t>
  </si>
  <si>
    <t>Oct</t>
  </si>
  <si>
    <t>Nov</t>
  </si>
  <si>
    <t>Dec</t>
  </si>
  <si>
    <t>Row Labels</t>
  </si>
  <si>
    <t>Sum of monthly_revenue</t>
  </si>
  <si>
    <t>Inspection</t>
  </si>
  <si>
    <t>New York, NY --&gt; Philadelphia, PA</t>
  </si>
  <si>
    <t>RTE00021</t>
  </si>
  <si>
    <t>Houston--&gt;Portland</t>
  </si>
  <si>
    <t>Philadelphia Hub</t>
  </si>
  <si>
    <t>Philadelphia, PA</t>
  </si>
  <si>
    <t>Sum of total_revenue</t>
  </si>
  <si>
    <t>Sum of total_cost</t>
  </si>
  <si>
    <t>Maintenance Type</t>
  </si>
  <si>
    <t>Sum of fuel_spend</t>
  </si>
  <si>
    <t>Sum of total_miles</t>
  </si>
  <si>
    <t>driver_name</t>
  </si>
  <si>
    <t>home_terminal</t>
  </si>
  <si>
    <t>years_experience</t>
  </si>
  <si>
    <t>trips_completed</t>
  </si>
  <si>
    <t>avg_mpg</t>
  </si>
  <si>
    <t>Linda Davis</t>
  </si>
  <si>
    <t>Atlanta</t>
  </si>
  <si>
    <t>Joseph Jones</t>
  </si>
  <si>
    <t>Minneapolis</t>
  </si>
  <si>
    <t>Barbara Gonzalez</t>
  </si>
  <si>
    <t>Los Angeles</t>
  </si>
  <si>
    <t>Thomas Gonzalez</t>
  </si>
  <si>
    <t>Kansas City</t>
  </si>
  <si>
    <t>Robert Jackson</t>
  </si>
  <si>
    <t>Seattle</t>
  </si>
  <si>
    <t>Portland</t>
  </si>
  <si>
    <t>Linda Jones</t>
  </si>
  <si>
    <t>New York</t>
  </si>
  <si>
    <t>Richard Garcia</t>
  </si>
  <si>
    <t>Oklahoma City</t>
  </si>
  <si>
    <t>Linda Wilson</t>
  </si>
  <si>
    <t>Nashville</t>
  </si>
  <si>
    <t>William Anderson</t>
  </si>
  <si>
    <t>Charlotte</t>
  </si>
  <si>
    <t>Thomas Wilson</t>
  </si>
  <si>
    <t>Michael Smith</t>
  </si>
  <si>
    <t>Patricia Taylor</t>
  </si>
  <si>
    <t>James Martin</t>
  </si>
  <si>
    <t>Philadelphia</t>
  </si>
  <si>
    <t>William Wilson</t>
  </si>
  <si>
    <t>Indianapolis</t>
  </si>
  <si>
    <t>Elizabeth Miller</t>
  </si>
  <si>
    <t>Denver</t>
  </si>
  <si>
    <t>Michael Thomas</t>
  </si>
  <si>
    <t>Miami</t>
  </si>
  <si>
    <t>Susan Wilson</t>
  </si>
  <si>
    <t>Salt Lake City</t>
  </si>
  <si>
    <t>Richard Miller</t>
  </si>
  <si>
    <t>James Davis</t>
  </si>
  <si>
    <t>John Taylor</t>
  </si>
  <si>
    <t>Barbara Martinez</t>
  </si>
  <si>
    <t>Dallas</t>
  </si>
  <si>
    <t>James Gonzalez</t>
  </si>
  <si>
    <t>Las Vegas</t>
  </si>
  <si>
    <t>William Williams</t>
  </si>
  <si>
    <t>Michael Williams</t>
  </si>
  <si>
    <t>Linda Moore</t>
  </si>
  <si>
    <t>Jessica Garcia</t>
  </si>
  <si>
    <t>Michael Martinez</t>
  </si>
  <si>
    <t>Sarah Davis</t>
  </si>
  <si>
    <t>Patricia Gonzalez</t>
  </si>
  <si>
    <t>James Williams</t>
  </si>
  <si>
    <t>Chicago</t>
  </si>
  <si>
    <t>John Thomas</t>
  </si>
  <si>
    <t>Charles Hernandez</t>
  </si>
  <si>
    <t>Sarah Gonzalez</t>
  </si>
  <si>
    <t>Charles Miller</t>
  </si>
  <si>
    <t>Columbus</t>
  </si>
  <si>
    <t>Mary Wilson</t>
  </si>
  <si>
    <t>Jessica Hernandez</t>
  </si>
  <si>
    <t>Houston</t>
  </si>
  <si>
    <t>Jessica Davis</t>
  </si>
  <si>
    <t>Jessica Jones</t>
  </si>
  <si>
    <t>Barbara Brown</t>
  </si>
  <si>
    <t>Karen Lopez</t>
  </si>
  <si>
    <t>Jennifer Thomas</t>
  </si>
  <si>
    <t>David Anderson</t>
  </si>
  <si>
    <t>Mary Anderson</t>
  </si>
  <si>
    <t>David Smith</t>
  </si>
  <si>
    <t>Barbara Moore</t>
  </si>
  <si>
    <t>Joseph Martinez</t>
  </si>
  <si>
    <t>Robert Brown</t>
  </si>
  <si>
    <t>Michael Anderson</t>
  </si>
  <si>
    <t>Mary Miller</t>
  </si>
  <si>
    <t>John Davis</t>
  </si>
  <si>
    <t>Linda Smith</t>
  </si>
  <si>
    <t>Patricia Moore</t>
  </si>
  <si>
    <t>Jennifer Martinez</t>
  </si>
  <si>
    <t>Memphis</t>
  </si>
  <si>
    <t>Jessica Gonzalez</t>
  </si>
  <si>
    <t>Omaha</t>
  </si>
  <si>
    <t>Mary Taylor</t>
  </si>
  <si>
    <t>Thomas Jackson</t>
  </si>
  <si>
    <t>Patricia Martin</t>
  </si>
  <si>
    <t>Thomas Martinez</t>
  </si>
  <si>
    <t>James Jones</t>
  </si>
  <si>
    <t>Sarah Anderson</t>
  </si>
  <si>
    <t>Robert Martin</t>
  </si>
  <si>
    <t>total_trips</t>
  </si>
  <si>
    <t>avg_distance</t>
  </si>
  <si>
    <t>Joseph Hernandez</t>
  </si>
  <si>
    <t>Mary Williams</t>
  </si>
  <si>
    <t>Patricia Anderson</t>
  </si>
  <si>
    <t>Jessica Johnson</t>
  </si>
  <si>
    <t>Karen Hernandez</t>
  </si>
  <si>
    <t>William Martin</t>
  </si>
  <si>
    <t>Richard Davis</t>
  </si>
  <si>
    <t>Joseph Garcia</t>
  </si>
  <si>
    <t>Susan Hernandez</t>
  </si>
  <si>
    <t>Joseph Davis</t>
  </si>
  <si>
    <t>Charles Moore</t>
  </si>
  <si>
    <t>Michael Gonzalez</t>
  </si>
  <si>
    <t>Sarah Jackson</t>
  </si>
  <si>
    <t>David Miller</t>
  </si>
  <si>
    <t>Mary Martinez</t>
  </si>
  <si>
    <t>David Thomas</t>
  </si>
  <si>
    <t>Linda Gonzalez</t>
  </si>
  <si>
    <t>Richard Hernandez</t>
  </si>
  <si>
    <t>Elizabeth Rodriguez</t>
  </si>
  <si>
    <t>Susan Anderson</t>
  </si>
  <si>
    <t>Jessica Thomas</t>
  </si>
  <si>
    <t>William Garcia</t>
  </si>
  <si>
    <t>John Anderson</t>
  </si>
  <si>
    <t>Jennifer Hernandez</t>
  </si>
  <si>
    <t>Robert Johnson</t>
  </si>
  <si>
    <t>Thomas Rodriguez</t>
  </si>
  <si>
    <t>Richard Jones</t>
  </si>
  <si>
    <t>Jennifer Wilson</t>
  </si>
  <si>
    <t>Jessica Martinez</t>
  </si>
  <si>
    <t>Susan Jackson</t>
  </si>
  <si>
    <t>Jessica Taylor</t>
  </si>
  <si>
    <t>Robert Taylor</t>
  </si>
  <si>
    <t>Karen Martin</t>
  </si>
  <si>
    <t>John Martin</t>
  </si>
  <si>
    <t>Michael Taylor</t>
  </si>
  <si>
    <t>Charles Jones</t>
  </si>
  <si>
    <t>Thomas Miller</t>
  </si>
  <si>
    <t>Jennifer Miller</t>
  </si>
  <si>
    <t>Linda Thomas</t>
  </si>
  <si>
    <t>John Smith</t>
  </si>
  <si>
    <t>William Brown</t>
  </si>
  <si>
    <t>Linda Rodriguez</t>
  </si>
  <si>
    <t>James Wilson</t>
  </si>
  <si>
    <t>Richard Martin</t>
  </si>
  <si>
    <t>Robert Moore</t>
  </si>
  <si>
    <t>Sum of total_trips</t>
  </si>
  <si>
    <t xml:space="preserve">Top 10 Route </t>
  </si>
  <si>
    <t xml:space="preserve">Top 10 Facility </t>
  </si>
  <si>
    <t>Top 10 drivers</t>
  </si>
  <si>
    <t>driver_id</t>
  </si>
  <si>
    <t>cdl_class</t>
  </si>
  <si>
    <t>tenure_years</t>
  </si>
  <si>
    <t>employment_status</t>
  </si>
  <si>
    <t>total_gallons_used</t>
  </si>
  <si>
    <t>revenue_per_mile</t>
  </si>
  <si>
    <t>revenue_vs_fleet_avg</t>
  </si>
  <si>
    <t>mpg_vs_fleet_avg</t>
  </si>
  <si>
    <t>fleet_avg_revenue</t>
  </si>
  <si>
    <t>fleet_avg_mpg</t>
  </si>
  <si>
    <t>performance_tier</t>
  </si>
  <si>
    <t>rank_within_tier</t>
  </si>
  <si>
    <t>overall_rank</t>
  </si>
  <si>
    <t>DRV00108</t>
  </si>
  <si>
    <t>A</t>
  </si>
  <si>
    <t>Active</t>
  </si>
  <si>
    <t>Elite</t>
  </si>
  <si>
    <t>DRV00059</t>
  </si>
  <si>
    <t>DRV00085</t>
  </si>
  <si>
    <t>DRV00087</t>
  </si>
  <si>
    <t>DRV00066</t>
  </si>
  <si>
    <t>DRV00047</t>
  </si>
  <si>
    <t>DRV00036</t>
  </si>
  <si>
    <t>DRV00078</t>
  </si>
  <si>
    <t>DRV00144</t>
  </si>
  <si>
    <t>DRV00038</t>
  </si>
  <si>
    <t>DRV00099</t>
  </si>
  <si>
    <t>DRV00037</t>
  </si>
  <si>
    <t>DRV00128</t>
  </si>
  <si>
    <t>DRV00003</t>
  </si>
  <si>
    <t>DRV00062</t>
  </si>
  <si>
    <t>DRV00004</t>
  </si>
  <si>
    <t>DRV00138</t>
  </si>
  <si>
    <t>DRV00023</t>
  </si>
  <si>
    <t>DRV00105</t>
  </si>
  <si>
    <t>DRV00020</t>
  </si>
  <si>
    <t>DRV00065</t>
  </si>
  <si>
    <t>DRV00101</t>
  </si>
  <si>
    <t>DRV00098</t>
  </si>
  <si>
    <t>DRV00141</t>
  </si>
  <si>
    <t>DRV00124</t>
  </si>
  <si>
    <t>DRV00039</t>
  </si>
  <si>
    <t>DRV00063</t>
  </si>
  <si>
    <t>DRV00044</t>
  </si>
  <si>
    <t>High Efficiency</t>
  </si>
  <si>
    <t>DRV00109</t>
  </si>
  <si>
    <t>DRV00022</t>
  </si>
  <si>
    <t>DRV00103</t>
  </si>
  <si>
    <t>DRV00117</t>
  </si>
  <si>
    <t>DRV00081</t>
  </si>
  <si>
    <t>DRV00005</t>
  </si>
  <si>
    <t>DRV00089</t>
  </si>
  <si>
    <t>DRV00061</t>
  </si>
  <si>
    <t>DRV00102</t>
  </si>
  <si>
    <t>Milwaukee</t>
  </si>
  <si>
    <t>DRV00118</t>
  </si>
  <si>
    <t>DRV00017</t>
  </si>
  <si>
    <t>DRV00043</t>
  </si>
  <si>
    <t>DRV00057</t>
  </si>
  <si>
    <t>DRV00119</t>
  </si>
  <si>
    <t>DRV00028</t>
  </si>
  <si>
    <t>DRV00120</t>
  </si>
  <si>
    <t>DRV00107</t>
  </si>
  <si>
    <t>Detroit</t>
  </si>
  <si>
    <t>DRV00112</t>
  </si>
  <si>
    <t>DRV00049</t>
  </si>
  <si>
    <t>DRV00091</t>
  </si>
  <si>
    <t>DRV00064</t>
  </si>
  <si>
    <t>DRV00012</t>
  </si>
  <si>
    <t>DRV00051</t>
  </si>
  <si>
    <t>High Revenue</t>
  </si>
  <si>
    <t>DRV00016</t>
  </si>
  <si>
    <t>DRV00019</t>
  </si>
  <si>
    <t>DRV00127</t>
  </si>
  <si>
    <t>DRV00149</t>
  </si>
  <si>
    <t>DRV00147</t>
  </si>
  <si>
    <t>DRV00114</t>
  </si>
  <si>
    <t>DRV00129</t>
  </si>
  <si>
    <t>DRV00069</t>
  </si>
  <si>
    <t>DRV00029</t>
  </si>
  <si>
    <t>DRV00015</t>
  </si>
  <si>
    <t>DRV00014</t>
  </si>
  <si>
    <t>DRV00092</t>
  </si>
  <si>
    <t>DRV00024</t>
  </si>
  <si>
    <t>DRV00134</t>
  </si>
  <si>
    <t>DRV00011</t>
  </si>
  <si>
    <t>DRV00139</t>
  </si>
  <si>
    <t>DRV00132</t>
  </si>
  <si>
    <t>DRV00054</t>
  </si>
  <si>
    <t>DRV00010</t>
  </si>
  <si>
    <t>DRV00026</t>
  </si>
  <si>
    <t>DRV00142</t>
  </si>
  <si>
    <t>DRV00133</t>
  </si>
  <si>
    <t>DRV00056</t>
  </si>
  <si>
    <t>DRV00030</t>
  </si>
  <si>
    <t>DRV00013</t>
  </si>
  <si>
    <t>DRV00130</t>
  </si>
  <si>
    <t>DRV00090</t>
  </si>
  <si>
    <t>DRV00055</t>
  </si>
  <si>
    <t>DRV00082</t>
  </si>
  <si>
    <t>DRV00121</t>
  </si>
  <si>
    <t>DRV00143</t>
  </si>
  <si>
    <t>DRV00079</t>
  </si>
  <si>
    <t>DRV00100</t>
  </si>
  <si>
    <t>DRV00125</t>
  </si>
  <si>
    <t>DRV00033</t>
  </si>
  <si>
    <t>DRV00146</t>
  </si>
  <si>
    <t>DRV00032</t>
  </si>
  <si>
    <t>DRV00094</t>
  </si>
  <si>
    <t>DRV00083</t>
  </si>
  <si>
    <t>DRV00070</t>
  </si>
  <si>
    <t>DRV00150</t>
  </si>
  <si>
    <t>DRV00009</t>
  </si>
  <si>
    <t>Standard</t>
  </si>
  <si>
    <t>DRV00002</t>
  </si>
  <si>
    <t>DRV00088</t>
  </si>
  <si>
    <t>DRV00145</t>
  </si>
  <si>
    <t>DRV00123</t>
  </si>
  <si>
    <t>DRV00126</t>
  </si>
  <si>
    <t>DRV00148</t>
  </si>
  <si>
    <t>DRV00058</t>
  </si>
  <si>
    <t>DRV00113</t>
  </si>
  <si>
    <t>DRV00018</t>
  </si>
  <si>
    <t>DRV00104</t>
  </si>
  <si>
    <t>DRV00060</t>
  </si>
  <si>
    <t>DRV00110</t>
  </si>
  <si>
    <t>DRV00071</t>
  </si>
  <si>
    <t>DRV00075</t>
  </si>
  <si>
    <t>DRV00001</t>
  </si>
  <si>
    <t>DRV00050</t>
  </si>
  <si>
    <t>DRV00097</t>
  </si>
  <si>
    <t>DRV00111</t>
  </si>
  <si>
    <t>DRV00025</t>
  </si>
  <si>
    <t>DRV00084</t>
  </si>
  <si>
    <t>DRV00077</t>
  </si>
  <si>
    <t>DRV00006</t>
  </si>
  <si>
    <t>DRV00041</t>
  </si>
  <si>
    <t>Phoenix</t>
  </si>
  <si>
    <t>DRV00053</t>
  </si>
  <si>
    <t>DRV00035</t>
  </si>
  <si>
    <t>DRV00034</t>
  </si>
  <si>
    <t>DRV00095</t>
  </si>
  <si>
    <t>DRV00045</t>
  </si>
  <si>
    <t>DRV00074</t>
  </si>
  <si>
    <t>DRV00122</t>
  </si>
  <si>
    <t>DRV00080</t>
  </si>
  <si>
    <t>Count of driver_name</t>
  </si>
  <si>
    <t>Performance_tier</t>
  </si>
  <si>
    <t>Facility_type</t>
  </si>
  <si>
    <t>Sum of avg_revenue_per_load</t>
  </si>
  <si>
    <t>make</t>
  </si>
  <si>
    <t>Peterbilt</t>
  </si>
  <si>
    <t>Kenworth</t>
  </si>
  <si>
    <t>Freightliner</t>
  </si>
  <si>
    <t>Volvo</t>
  </si>
  <si>
    <t>Mack</t>
  </si>
  <si>
    <t>International</t>
  </si>
  <si>
    <t>Count of truck_id</t>
  </si>
  <si>
    <t>Top 10 Routes</t>
  </si>
  <si>
    <t>otd_rate(%)</t>
  </si>
  <si>
    <t xml:space="preserve"> Top 10 Driver</t>
  </si>
  <si>
    <t>Routes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</si>
</sst>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quot;$&quot;0,,&quot;M&quot;"/>
    <numFmt numFmtId="166" formatCode="&quot;$&quot;0.0,,&quot;M&quot;"/>
    <numFmt numFmtId="167" formatCode="&quot;$&quot;#,##0"/>
  </numFmts>
  <fonts count="5" x14ac:knownFonts="1">
    <font>
      <sz val="11"/>
      <color theme="1"/>
      <name val="Calibri"/>
      <family val="2"/>
      <scheme val="minor"/>
    </font>
    <font>
      <b/>
      <sz val="11"/>
      <color theme="1"/>
      <name val="Times New Roman"/>
      <family val="1"/>
    </font>
    <font>
      <sz val="14"/>
      <color theme="1"/>
      <name val="Times New Roman"/>
      <family val="1"/>
    </font>
    <font>
      <b/>
      <sz val="14"/>
      <color theme="1"/>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4" fontId="0" fillId="0" borderId="0" xfId="0" applyNumberFormat="1"/>
    <xf numFmtId="165" fontId="1" fillId="0" borderId="0" xfId="0" applyNumberFormat="1" applyFont="1"/>
    <xf numFmtId="165" fontId="0" fillId="0" borderId="0" xfId="0" applyNumberFormat="1"/>
    <xf numFmtId="166" fontId="0" fillId="0" borderId="0" xfId="0" applyNumberFormat="1"/>
    <xf numFmtId="2" fontId="0" fillId="0" borderId="0" xfId="0" applyNumberFormat="1"/>
    <xf numFmtId="0" fontId="2" fillId="0" borderId="0" xfId="0" pivotButton="1" applyFont="1"/>
    <xf numFmtId="0" fontId="1" fillId="0" borderId="0" xfId="0" applyFont="1"/>
    <xf numFmtId="0" fontId="3" fillId="0" borderId="0" xfId="0" applyFont="1"/>
    <xf numFmtId="0" fontId="1" fillId="0" borderId="0" xfId="0" applyFont="1" applyAlignment="1">
      <alignment horizontal="left"/>
    </xf>
    <xf numFmtId="0" fontId="4" fillId="0" borderId="0" xfId="0" pivotButton="1" applyFont="1"/>
    <xf numFmtId="0" fontId="4" fillId="0" borderId="0" xfId="0" applyFont="1"/>
    <xf numFmtId="167" fontId="1" fillId="0" borderId="0" xfId="0" applyNumberFormat="1" applyFont="1"/>
    <xf numFmtId="167" fontId="0" fillId="0" borderId="0" xfId="0" applyNumberFormat="1"/>
    <xf numFmtId="0" fontId="1" fillId="0" borderId="0" xfId="0" applyNumberFormat="1" applyFont="1"/>
    <xf numFmtId="164" fontId="1" fillId="0" borderId="0" xfId="0" applyNumberFormat="1" applyFont="1"/>
  </cellXfs>
  <cellStyles count="1">
    <cellStyle name="Normal" xfId="0" builtinId="0"/>
  </cellStyles>
  <dxfs count="115">
    <dxf>
      <numFmt numFmtId="164" formatCode="&quot;$&quot;#,##0.00"/>
    </dxf>
    <dxf>
      <numFmt numFmtId="167" formatCode="&quot;$&quot;#,##0"/>
    </dxf>
    <dxf>
      <font>
        <name val="Times New Roman"/>
        <family val="1"/>
        <scheme val="none"/>
      </font>
    </dxf>
    <dxf>
      <font>
        <b/>
      </font>
    </dxf>
    <dxf>
      <font>
        <name val="Times New Roman"/>
        <family val="1"/>
        <scheme val="none"/>
      </font>
    </dxf>
    <dxf>
      <font>
        <b/>
      </font>
    </dxf>
    <dxf>
      <font>
        <b/>
        <name val="Times New Roman"/>
        <family val="1"/>
        <scheme val="none"/>
      </font>
    </dxf>
    <dxf>
      <numFmt numFmtId="167" formatCode="&quot;$&quot;#,##0"/>
    </dxf>
    <dxf>
      <font>
        <b/>
        <name val="Times New Roman"/>
        <family val="1"/>
        <scheme val="none"/>
      </font>
      <numFmt numFmtId="167" formatCode="&quot;$&quot;#,##0"/>
    </dxf>
    <dxf>
      <numFmt numFmtId="164" formatCode="&quot;$&quot;#,##0.00"/>
    </dxf>
    <dxf>
      <font>
        <b/>
        <name val="Times New Roman"/>
        <family val="1"/>
        <scheme val="none"/>
      </font>
      <numFmt numFmtId="167" formatCode="&quot;$&quot;#,##0"/>
    </dxf>
    <dxf>
      <numFmt numFmtId="167" formatCode="&quot;$&quot;#,##0"/>
    </dxf>
    <dxf>
      <numFmt numFmtId="164" formatCode="&quot;$&quot;#,##0.00"/>
    </dxf>
    <dxf>
      <font>
        <name val="Times New Roman"/>
        <family val="1"/>
        <scheme val="none"/>
      </font>
    </dxf>
    <dxf>
      <font>
        <b/>
      </font>
    </dxf>
    <dxf>
      <font>
        <name val="Times New Roman"/>
        <family val="1"/>
        <scheme val="none"/>
      </font>
    </dxf>
    <dxf>
      <font>
        <b/>
      </font>
    </dxf>
    <dxf>
      <font>
        <b/>
        <name val="Times New Roman"/>
        <family val="1"/>
        <scheme val="none"/>
      </font>
    </dxf>
    <dxf>
      <numFmt numFmtId="167" formatCode="&quot;$&quot;#,##0"/>
    </dxf>
    <dxf>
      <numFmt numFmtId="167" formatCode="&quot;$&quot;#,##0"/>
    </dxf>
    <dxf>
      <numFmt numFmtId="167" formatCode="&quot;$&quot;#,##0"/>
    </dxf>
    <dxf>
      <numFmt numFmtId="164" formatCode="&quot;$&quot;#,##0.00"/>
    </dxf>
    <dxf>
      <font>
        <name val="Times New Roman"/>
        <family val="1"/>
        <scheme val="none"/>
      </font>
    </dxf>
    <dxf>
      <font>
        <b/>
      </font>
    </dxf>
    <dxf>
      <font>
        <name val="Times New Roman"/>
        <family val="1"/>
        <scheme val="none"/>
      </font>
    </dxf>
    <dxf>
      <font>
        <b/>
      </font>
    </dxf>
    <dxf>
      <font>
        <b/>
        <name val="Times New Roman"/>
        <family val="1"/>
        <scheme val="none"/>
      </font>
    </dxf>
    <dxf>
      <font>
        <b/>
        <name val="Times New Roman"/>
        <family val="1"/>
        <scheme val="none"/>
      </font>
    </dxf>
    <dxf>
      <font>
        <b/>
      </font>
    </dxf>
    <dxf>
      <font>
        <name val="Times New Roman"/>
        <family val="1"/>
        <scheme val="none"/>
      </font>
    </dxf>
    <dxf>
      <font>
        <b/>
      </font>
    </dxf>
    <dxf>
      <font>
        <name val="Times New Roman"/>
        <family val="1"/>
        <scheme val="none"/>
      </font>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4" formatCode="&quot;$&quot;#,##0.00"/>
    </dxf>
    <dxf>
      <font>
        <sz val="12"/>
      </font>
    </dxf>
    <dxf>
      <font>
        <sz val="12"/>
      </font>
    </dxf>
    <dxf>
      <font>
        <name val="Times New Roman"/>
        <family val="1"/>
        <scheme val="none"/>
      </font>
    </dxf>
    <dxf>
      <font>
        <name val="Times New Roman"/>
        <family val="1"/>
        <scheme val="none"/>
      </font>
    </dxf>
    <dxf>
      <font>
        <b/>
      </font>
    </dxf>
    <dxf>
      <font>
        <b/>
      </font>
    </dxf>
    <dxf>
      <font>
        <b/>
        <sz val="12"/>
        <name val="Times New Roman"/>
        <family val="1"/>
        <scheme val="none"/>
      </font>
    </dxf>
    <dxf>
      <font>
        <b/>
        <sz val="12"/>
        <name val="Times New Roman"/>
        <family val="1"/>
        <scheme val="none"/>
      </font>
      <alignment horizontal="general" vertical="bottom" textRotation="0" wrapText="0" indent="0" justifyLastLine="0" shrinkToFit="0" readingOrder="0"/>
    </dxf>
    <dxf>
      <font>
        <b/>
        <sz val="12"/>
        <name val="Times New Roman"/>
        <family val="1"/>
        <scheme val="none"/>
      </font>
    </dxf>
    <dxf>
      <font>
        <name val="Times New Roman"/>
        <family val="1"/>
        <scheme val="none"/>
      </font>
    </dxf>
    <dxf>
      <font>
        <b/>
      </font>
    </dxf>
    <dxf>
      <numFmt numFmtId="167" formatCode="&quot;$&quot;#,##0"/>
    </dxf>
    <dxf>
      <font>
        <b/>
      </font>
    </dxf>
    <dxf>
      <font>
        <b/>
      </font>
    </dxf>
    <dxf>
      <font>
        <sz val="14"/>
      </font>
    </dxf>
    <dxf>
      <font>
        <name val="Times New Roman"/>
        <family val="1"/>
        <scheme val="none"/>
      </font>
    </dxf>
    <dxf>
      <font>
        <sz val="14"/>
      </font>
    </dxf>
    <dxf>
      <font>
        <b/>
      </font>
    </dxf>
    <dxf>
      <font>
        <name val="Times New Roman"/>
        <family val="1"/>
        <scheme val="none"/>
      </font>
    </dxf>
    <dxf>
      <font>
        <name val="Times New Roman"/>
        <family val="1"/>
        <scheme val="none"/>
      </font>
    </dxf>
    <dxf>
      <font>
        <name val="Times New Roman"/>
        <family val="1"/>
        <scheme val="none"/>
      </font>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quot;$&quot;#,##0"/>
    </dxf>
    <dxf>
      <font>
        <b/>
      </font>
    </dxf>
    <dxf>
      <font>
        <name val="Times New Roman"/>
        <family val="1"/>
        <scheme val="none"/>
      </font>
    </dxf>
    <dxf>
      <font>
        <b/>
        <sz val="12"/>
        <name val="Times New Roman"/>
        <family val="1"/>
        <scheme val="none"/>
      </font>
    </dxf>
    <dxf>
      <font>
        <b/>
        <sz val="12"/>
        <name val="Times New Roman"/>
        <family val="1"/>
        <scheme val="none"/>
      </font>
      <alignment horizontal="general" vertical="bottom" textRotation="0" wrapText="0" indent="0" justifyLastLine="0" shrinkToFit="0" readingOrder="0"/>
    </dxf>
    <dxf>
      <font>
        <b/>
        <sz val="12"/>
        <name val="Times New Roman"/>
        <family val="1"/>
        <scheme val="none"/>
      </font>
    </dxf>
    <dxf>
      <font>
        <b/>
      </font>
    </dxf>
    <dxf>
      <font>
        <b/>
      </font>
    </dxf>
    <dxf>
      <font>
        <name val="Times New Roman"/>
        <family val="1"/>
        <scheme val="none"/>
      </font>
    </dxf>
    <dxf>
      <font>
        <name val="Times New Roman"/>
        <family val="1"/>
        <scheme val="none"/>
      </font>
    </dxf>
    <dxf>
      <font>
        <sz val="12"/>
      </font>
    </dxf>
    <dxf>
      <font>
        <sz val="12"/>
      </font>
    </dxf>
    <dxf>
      <numFmt numFmtId="164" formatCode="&quot;$&quot;#,##0.00"/>
    </dxf>
    <dxf>
      <numFmt numFmtId="0" formatCode="General"/>
    </dxf>
    <dxf>
      <numFmt numFmtId="0" formatCode="General"/>
    </dxf>
    <dxf>
      <numFmt numFmtId="0" formatCode="General"/>
    </dxf>
    <dxf>
      <numFmt numFmtId="0" formatCode="General"/>
    </dxf>
    <dxf>
      <numFmt numFmtId="0" formatCode="General"/>
    </dxf>
    <dxf>
      <font>
        <name val="Times New Roman"/>
        <family val="1"/>
        <scheme val="none"/>
      </font>
    </dxf>
    <dxf>
      <font>
        <name val="Times New Roman"/>
        <family val="1"/>
        <scheme val="none"/>
      </font>
    </dxf>
    <dxf>
      <font>
        <name val="Times New Roman"/>
        <family val="1"/>
        <scheme val="none"/>
      </font>
    </dxf>
    <dxf>
      <font>
        <b/>
      </font>
    </dxf>
    <dxf>
      <font>
        <sz val="14"/>
      </font>
    </dxf>
    <dxf>
      <font>
        <name val="Times New Roman"/>
        <family val="1"/>
        <scheme val="none"/>
      </font>
    </dxf>
    <dxf>
      <font>
        <sz val="14"/>
      </font>
    </dxf>
    <dxf>
      <font>
        <b/>
      </font>
    </dxf>
    <dxf>
      <font>
        <b/>
      </font>
    </dxf>
    <dxf>
      <numFmt numFmtId="0" formatCode="General"/>
    </dxf>
    <dxf>
      <numFmt numFmtId="0" formatCode="General"/>
    </dxf>
    <dxf>
      <numFmt numFmtId="164" formatCode="&quot;$&quot;#,##0.00"/>
    </dxf>
    <dxf>
      <numFmt numFmtId="19" formatCode="m/d/yyyy"/>
    </dxf>
    <dxf>
      <numFmt numFmtId="0" formatCode="General"/>
    </dxf>
    <dxf>
      <numFmt numFmtId="0" formatCode="General"/>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164" formatCode="&quot;$&quot;#,##0.00"/>
    </dxf>
    <dxf>
      <numFmt numFmtId="0" formatCode="General"/>
    </dxf>
    <dxf>
      <numFmt numFmtId="19" formatCode="m/d/yyyy"/>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ivotCacheDefinition" Target="pivotCache/pivotCacheDefinition12.xml"/><Relationship Id="rId39" Type="http://schemas.openxmlformats.org/officeDocument/2006/relationships/calcChain" Target="calcChain.xml"/><Relationship Id="rId21" Type="http://schemas.openxmlformats.org/officeDocument/2006/relationships/pivotCacheDefinition" Target="pivotCache/pivotCacheDefinition7.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microsoft.com/office/2007/relationships/slicerCache" Target="slicerCaches/slicerCache2.xml"/><Relationship Id="rId38"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pivotCacheDefinition" Target="pivotCache/pivotCacheDefinition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microsoft.com/office/2007/relationships/slicerCache" Target="slicerCaches/slicerCache1.xml"/><Relationship Id="rId37" Type="http://schemas.openxmlformats.org/officeDocument/2006/relationships/sharedStrings" Target="sharedString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pivotCacheDefinition" Target="pivotCache/pivotCacheDefinition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openxmlformats.org/officeDocument/2006/relationships/pivotCacheDefinition" Target="pivotCache/pivotCacheDefinition16.xml"/><Relationship Id="rId35"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Dashboard.xlsx]Montly revenue!PivotTable1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Revenue Trend (Jan 2022- Dec 2024)</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092628832354858E-2"/>
          <c:y val="0.18981815512275363"/>
          <c:w val="0.8010697977821265"/>
          <c:h val="0.7072446212970217"/>
        </c:manualLayout>
      </c:layout>
      <c:lineChart>
        <c:grouping val="standard"/>
        <c:varyColors val="0"/>
        <c:ser>
          <c:idx val="0"/>
          <c:order val="0"/>
          <c:tx>
            <c:strRef>
              <c:f>'Montly revenue'!$I$4:$I$5</c:f>
              <c:strCache>
                <c:ptCount val="1"/>
                <c:pt idx="0">
                  <c:v>2022</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'Montly revenue'!$H$6:$H$18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 revenue'!$I$6:$I$18</c:f>
              <c:numCache>
                <c:formatCode>"$"#,##0.00</c:formatCode>
                <c:ptCount val="12"/>
                <c:pt idx="0">
                  <c:v>7566361.9900000002</c:v>
                </c:pt>
                <c:pt idx="1">
                  <c:v>6574259.0700000003</c:v>
                </c:pt>
                <c:pt idx="2">
                  <c:v>7401197.0499999998</c:v>
                </c:pt>
                <c:pt idx="3">
                  <c:v>7156041.2199999997</c:v>
                </c:pt>
                <c:pt idx="4">
                  <c:v>7518061.3300000001</c:v>
                </c:pt>
                <c:pt idx="5">
                  <c:v>7325637.6900000004</c:v>
                </c:pt>
                <c:pt idx="6">
                  <c:v>7380097.2300000004</c:v>
                </c:pt>
                <c:pt idx="7">
                  <c:v>7716839.5700000003</c:v>
                </c:pt>
                <c:pt idx="8">
                  <c:v>7108889.8300000001</c:v>
                </c:pt>
                <c:pt idx="9">
                  <c:v>7501831.5599999996</c:v>
                </c:pt>
                <c:pt idx="10">
                  <c:v>7260206.3600000003</c:v>
                </c:pt>
                <c:pt idx="11">
                  <c:v>7341477.1100000003</c:v>
                </c:pt>
              </c:numCache>
            </c:numRef>
          </c:val>
          <c:smooth val="0"/>
          <c:extLst>
            <c:ext xmlns:c16="http://schemas.microsoft.com/office/drawing/2014/chart" uri="{C3380CC4-5D6E-409C-BE32-E72D297353CC}">
              <c16:uniqueId val="{00000000-4D88-4E2D-ADEF-D8A03E81A1FE}"/>
            </c:ext>
          </c:extLst>
        </c:ser>
        <c:ser>
          <c:idx val="1"/>
          <c:order val="1"/>
          <c:tx>
            <c:strRef>
              <c:f>'Montly revenue'!$J$4:$J$5</c:f>
              <c:strCache>
                <c:ptCount val="1"/>
                <c:pt idx="0">
                  <c:v>2023</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'Montly revenue'!$H$6:$H$18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 revenue'!$J$6:$J$18</c:f>
              <c:numCache>
                <c:formatCode>"$"#,##0.00</c:formatCode>
                <c:ptCount val="12"/>
                <c:pt idx="0">
                  <c:v>7428081.3099999996</c:v>
                </c:pt>
                <c:pt idx="1">
                  <c:v>6618783</c:v>
                </c:pt>
                <c:pt idx="2">
                  <c:v>7509745.7000000002</c:v>
                </c:pt>
                <c:pt idx="3">
                  <c:v>7289831.1399999997</c:v>
                </c:pt>
                <c:pt idx="4">
                  <c:v>7243795.2199999997</c:v>
                </c:pt>
                <c:pt idx="5">
                  <c:v>7278443.2300000004</c:v>
                </c:pt>
                <c:pt idx="6">
                  <c:v>7576414.1399999997</c:v>
                </c:pt>
                <c:pt idx="7">
                  <c:v>7194393.5800000001</c:v>
                </c:pt>
                <c:pt idx="8">
                  <c:v>7018436.21</c:v>
                </c:pt>
                <c:pt idx="9">
                  <c:v>7406523.7199999997</c:v>
                </c:pt>
                <c:pt idx="10">
                  <c:v>7235373.4699999997</c:v>
                </c:pt>
                <c:pt idx="11">
                  <c:v>7155728.9299999997</c:v>
                </c:pt>
              </c:numCache>
            </c:numRef>
          </c:val>
          <c:smooth val="0"/>
          <c:extLst>
            <c:ext xmlns:c16="http://schemas.microsoft.com/office/drawing/2014/chart" uri="{C3380CC4-5D6E-409C-BE32-E72D297353CC}">
              <c16:uniqueId val="{00000008-4D88-4E2D-ADEF-D8A03E81A1FE}"/>
            </c:ext>
          </c:extLst>
        </c:ser>
        <c:ser>
          <c:idx val="2"/>
          <c:order val="2"/>
          <c:tx>
            <c:strRef>
              <c:f>'Montly revenue'!$K$4:$K$5</c:f>
              <c:strCache>
                <c:ptCount val="1"/>
                <c:pt idx="0">
                  <c:v>2024</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'Montly revenue'!$H$6:$H$18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 revenue'!$K$6:$K$18</c:f>
              <c:numCache>
                <c:formatCode>"$"#,##0.00</c:formatCode>
                <c:ptCount val="12"/>
                <c:pt idx="0">
                  <c:v>7386201.0499999998</c:v>
                </c:pt>
                <c:pt idx="1">
                  <c:v>6970220.9400000004</c:v>
                </c:pt>
                <c:pt idx="2">
                  <c:v>7453599</c:v>
                </c:pt>
                <c:pt idx="3">
                  <c:v>7122948.7300000004</c:v>
                </c:pt>
                <c:pt idx="4">
                  <c:v>7569586.9500000002</c:v>
                </c:pt>
                <c:pt idx="5">
                  <c:v>7489030.25</c:v>
                </c:pt>
                <c:pt idx="6">
                  <c:v>7310741.9900000002</c:v>
                </c:pt>
                <c:pt idx="7">
                  <c:v>7349694.5</c:v>
                </c:pt>
                <c:pt idx="8">
                  <c:v>7145569.3700000001</c:v>
                </c:pt>
                <c:pt idx="9">
                  <c:v>7497105.7300000004</c:v>
                </c:pt>
                <c:pt idx="10">
                  <c:v>7095885.9299999997</c:v>
                </c:pt>
                <c:pt idx="11">
                  <c:v>7328766.2300000004</c:v>
                </c:pt>
              </c:numCache>
            </c:numRef>
          </c:val>
          <c:smooth val="0"/>
          <c:extLst>
            <c:ext xmlns:c16="http://schemas.microsoft.com/office/drawing/2014/chart" uri="{C3380CC4-5D6E-409C-BE32-E72D297353CC}">
              <c16:uniqueId val="{00000009-4D88-4E2D-ADEF-D8A03E81A1FE}"/>
            </c:ext>
          </c:extLst>
        </c:ser>
        <c:dLbls>
          <c:showLegendKey val="0"/>
          <c:showVal val="0"/>
          <c:showCatName val="0"/>
          <c:showSerName val="0"/>
          <c:showPercent val="0"/>
          <c:showBubbleSize val="0"/>
        </c:dLbls>
        <c:marker val="1"/>
        <c:smooth val="0"/>
        <c:axId val="323941056"/>
        <c:axId val="323944416"/>
      </c:lineChart>
      <c:catAx>
        <c:axId val="3239410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944416"/>
        <c:crosses val="autoZero"/>
        <c:auto val="1"/>
        <c:lblAlgn val="ctr"/>
        <c:lblOffset val="100"/>
        <c:noMultiLvlLbl val="0"/>
      </c:catAx>
      <c:valAx>
        <c:axId val="323944416"/>
        <c:scaling>
          <c:orientation val="minMax"/>
        </c:scaling>
        <c:delete val="1"/>
        <c:axPos val="l"/>
        <c:numFmt formatCode="&quot;$&quot;#,##0.00" sourceLinked="1"/>
        <c:majorTickMark val="out"/>
        <c:minorTickMark val="none"/>
        <c:tickLblPos val="nextTo"/>
        <c:crossAx val="32394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Dashboard.xlsx]Top Customers!PivotTable3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Customers by Revenue(2022-2024)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Customers'!$I$4:$I$5</c:f>
              <c:strCache>
                <c:ptCount val="1"/>
                <c:pt idx="0">
                  <c:v>Contract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Customers'!$H$6:$H$16</c:f>
              <c:strCache>
                <c:ptCount val="10"/>
                <c:pt idx="0">
                  <c:v>Global Wholesale</c:v>
                </c:pt>
                <c:pt idx="1">
                  <c:v>ABC Distribution</c:v>
                </c:pt>
                <c:pt idx="2">
                  <c:v>ABC Supply Chain</c:v>
                </c:pt>
                <c:pt idx="3">
                  <c:v>Pacific Corp</c:v>
                </c:pt>
                <c:pt idx="4">
                  <c:v>XYZ Foods</c:v>
                </c:pt>
                <c:pt idx="5">
                  <c:v>Continental Supply Chain</c:v>
                </c:pt>
                <c:pt idx="6">
                  <c:v>XYZ Wholesale</c:v>
                </c:pt>
                <c:pt idx="7">
                  <c:v>Metro Wholesale</c:v>
                </c:pt>
                <c:pt idx="8">
                  <c:v>First Logistics</c:v>
                </c:pt>
                <c:pt idx="9">
                  <c:v>First Group</c:v>
                </c:pt>
              </c:strCache>
            </c:strRef>
          </c:cat>
          <c:val>
            <c:numRef>
              <c:f>'Top Customers'!$I$6:$I$16</c:f>
              <c:numCache>
                <c:formatCode>"$"#,##0.00</c:formatCode>
                <c:ptCount val="10"/>
                <c:pt idx="0">
                  <c:v>1380618.52</c:v>
                </c:pt>
                <c:pt idx="2">
                  <c:v>1407443.52</c:v>
                </c:pt>
                <c:pt idx="3">
                  <c:v>2754998.82</c:v>
                </c:pt>
                <c:pt idx="4">
                  <c:v>1415688.97</c:v>
                </c:pt>
                <c:pt idx="5">
                  <c:v>1396737.36</c:v>
                </c:pt>
                <c:pt idx="6">
                  <c:v>5282241.66</c:v>
                </c:pt>
                <c:pt idx="8">
                  <c:v>1373861.77</c:v>
                </c:pt>
                <c:pt idx="9">
                  <c:v>2669890.58</c:v>
                </c:pt>
              </c:numCache>
            </c:numRef>
          </c:val>
          <c:extLst>
            <c:ext xmlns:c16="http://schemas.microsoft.com/office/drawing/2014/chart" uri="{C3380CC4-5D6E-409C-BE32-E72D297353CC}">
              <c16:uniqueId val="{00000000-CAA6-4E9F-BCC9-C988C457C5E8}"/>
            </c:ext>
          </c:extLst>
        </c:ser>
        <c:ser>
          <c:idx val="1"/>
          <c:order val="1"/>
          <c:tx>
            <c:strRef>
              <c:f>'Top Customers'!$J$4:$J$5</c:f>
              <c:strCache>
                <c:ptCount val="1"/>
                <c:pt idx="0">
                  <c:v>Dedicated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Customers'!$H$6:$H$16</c:f>
              <c:strCache>
                <c:ptCount val="10"/>
                <c:pt idx="0">
                  <c:v>Global Wholesale</c:v>
                </c:pt>
                <c:pt idx="1">
                  <c:v>ABC Distribution</c:v>
                </c:pt>
                <c:pt idx="2">
                  <c:v>ABC Supply Chain</c:v>
                </c:pt>
                <c:pt idx="3">
                  <c:v>Pacific Corp</c:v>
                </c:pt>
                <c:pt idx="4">
                  <c:v>XYZ Foods</c:v>
                </c:pt>
                <c:pt idx="5">
                  <c:v>Continental Supply Chain</c:v>
                </c:pt>
                <c:pt idx="6">
                  <c:v>XYZ Wholesale</c:v>
                </c:pt>
                <c:pt idx="7">
                  <c:v>Metro Wholesale</c:v>
                </c:pt>
                <c:pt idx="8">
                  <c:v>First Logistics</c:v>
                </c:pt>
                <c:pt idx="9">
                  <c:v>First Group</c:v>
                </c:pt>
              </c:strCache>
            </c:strRef>
          </c:cat>
          <c:val>
            <c:numRef>
              <c:f>'Top Customers'!$J$6:$J$16</c:f>
              <c:numCache>
                <c:formatCode>"$"#,##0.00</c:formatCode>
                <c:ptCount val="10"/>
                <c:pt idx="0">
                  <c:v>1370567.97</c:v>
                </c:pt>
                <c:pt idx="1">
                  <c:v>2776002.5600000001</c:v>
                </c:pt>
                <c:pt idx="2">
                  <c:v>2665640.67</c:v>
                </c:pt>
                <c:pt idx="3">
                  <c:v>1395643.12</c:v>
                </c:pt>
                <c:pt idx="4">
                  <c:v>1544419.81</c:v>
                </c:pt>
                <c:pt idx="5">
                  <c:v>2687863.85</c:v>
                </c:pt>
                <c:pt idx="7">
                  <c:v>2587394.04</c:v>
                </c:pt>
                <c:pt idx="8">
                  <c:v>3651234.38</c:v>
                </c:pt>
                <c:pt idx="9">
                  <c:v>3688730.99</c:v>
                </c:pt>
              </c:numCache>
            </c:numRef>
          </c:val>
          <c:extLst>
            <c:ext xmlns:c16="http://schemas.microsoft.com/office/drawing/2014/chart" uri="{C3380CC4-5D6E-409C-BE32-E72D297353CC}">
              <c16:uniqueId val="{00000004-CAA6-4E9F-BCC9-C988C457C5E8}"/>
            </c:ext>
          </c:extLst>
        </c:ser>
        <c:ser>
          <c:idx val="2"/>
          <c:order val="2"/>
          <c:tx>
            <c:strRef>
              <c:f>'Top Customers'!$K$4:$K$5</c:f>
              <c:strCache>
                <c:ptCount val="1"/>
                <c:pt idx="0">
                  <c:v>Spot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Customers'!$H$6:$H$16</c:f>
              <c:strCache>
                <c:ptCount val="10"/>
                <c:pt idx="0">
                  <c:v>Global Wholesale</c:v>
                </c:pt>
                <c:pt idx="1">
                  <c:v>ABC Distribution</c:v>
                </c:pt>
                <c:pt idx="2">
                  <c:v>ABC Supply Chain</c:v>
                </c:pt>
                <c:pt idx="3">
                  <c:v>Pacific Corp</c:v>
                </c:pt>
                <c:pt idx="4">
                  <c:v>XYZ Foods</c:v>
                </c:pt>
                <c:pt idx="5">
                  <c:v>Continental Supply Chain</c:v>
                </c:pt>
                <c:pt idx="6">
                  <c:v>XYZ Wholesale</c:v>
                </c:pt>
                <c:pt idx="7">
                  <c:v>Metro Wholesale</c:v>
                </c:pt>
                <c:pt idx="8">
                  <c:v>First Logistics</c:v>
                </c:pt>
                <c:pt idx="9">
                  <c:v>First Group</c:v>
                </c:pt>
              </c:strCache>
            </c:strRef>
          </c:cat>
          <c:val>
            <c:numRef>
              <c:f>'Top Customers'!$K$6:$K$16</c:f>
              <c:numCache>
                <c:formatCode>"$"#,##0.00</c:formatCode>
                <c:ptCount val="10"/>
                <c:pt idx="0">
                  <c:v>1293542.3799999999</c:v>
                </c:pt>
                <c:pt idx="1">
                  <c:v>1286854.9099999999</c:v>
                </c:pt>
                <c:pt idx="4">
                  <c:v>1338825.8700000001</c:v>
                </c:pt>
                <c:pt idx="5">
                  <c:v>1142845.27</c:v>
                </c:pt>
                <c:pt idx="7">
                  <c:v>2820843.53</c:v>
                </c:pt>
                <c:pt idx="8">
                  <c:v>1358967.84</c:v>
                </c:pt>
                <c:pt idx="9">
                  <c:v>2778058.61</c:v>
                </c:pt>
              </c:numCache>
            </c:numRef>
          </c:val>
          <c:extLst>
            <c:ext xmlns:c16="http://schemas.microsoft.com/office/drawing/2014/chart" uri="{C3380CC4-5D6E-409C-BE32-E72D297353CC}">
              <c16:uniqueId val="{00000005-CAA6-4E9F-BCC9-C988C457C5E8}"/>
            </c:ext>
          </c:extLst>
        </c:ser>
        <c:dLbls>
          <c:showLegendKey val="0"/>
          <c:showVal val="0"/>
          <c:showCatName val="0"/>
          <c:showSerName val="0"/>
          <c:showPercent val="0"/>
          <c:showBubbleSize val="0"/>
        </c:dLbls>
        <c:gapWidth val="115"/>
        <c:overlap val="100"/>
        <c:axId val="1435278640"/>
        <c:axId val="1435277200"/>
      </c:barChart>
      <c:catAx>
        <c:axId val="14352786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5277200"/>
        <c:crosses val="autoZero"/>
        <c:auto val="1"/>
        <c:lblAlgn val="ctr"/>
        <c:lblOffset val="100"/>
        <c:noMultiLvlLbl val="0"/>
      </c:catAx>
      <c:valAx>
        <c:axId val="1435277200"/>
        <c:scaling>
          <c:orientation val="minMax"/>
        </c:scaling>
        <c:delete val="1"/>
        <c:axPos val="b"/>
        <c:numFmt formatCode="&quot;$&quot;#,##0.00" sourceLinked="1"/>
        <c:majorTickMark val="out"/>
        <c:minorTickMark val="none"/>
        <c:tickLblPos val="nextTo"/>
        <c:crossAx val="143527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Dashboard.xlsx]Fueling vs Revenue !PivotTable2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vs Fuel Spend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33033033033031E-2"/>
          <c:y val="0.20508430609597925"/>
          <c:w val="0.62357239128892661"/>
          <c:h val="0.67456151638632722"/>
        </c:manualLayout>
      </c:layout>
      <c:barChart>
        <c:barDir val="col"/>
        <c:grouping val="clustered"/>
        <c:varyColors val="0"/>
        <c:ser>
          <c:idx val="0"/>
          <c:order val="0"/>
          <c:tx>
            <c:strRef>
              <c:f>'Fueling vs Revenue '!$I$16</c:f>
              <c:strCache>
                <c:ptCount val="1"/>
                <c:pt idx="0">
                  <c:v>Sum of total_revenue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'Fueling vs Revenue '!$H$17:$H$29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'Fueling vs Revenue '!$I$17:$I$29</c:f>
              <c:numCache>
                <c:formatCode>"$"#,##0.00</c:formatCode>
                <c:ptCount val="12"/>
                <c:pt idx="0">
                  <c:v>22380644.350000001</c:v>
                </c:pt>
                <c:pt idx="1">
                  <c:v>20163263.010000002</c:v>
                </c:pt>
                <c:pt idx="2">
                  <c:v>22364541.75</c:v>
                </c:pt>
                <c:pt idx="3">
                  <c:v>21568821.09</c:v>
                </c:pt>
                <c:pt idx="4">
                  <c:v>22331443.5</c:v>
                </c:pt>
                <c:pt idx="5">
                  <c:v>22093111.170000002</c:v>
                </c:pt>
                <c:pt idx="6">
                  <c:v>22267253.359999999</c:v>
                </c:pt>
                <c:pt idx="7">
                  <c:v>22260927.649999999</c:v>
                </c:pt>
                <c:pt idx="8">
                  <c:v>21272895.41</c:v>
                </c:pt>
                <c:pt idx="9">
                  <c:v>22405461.010000002</c:v>
                </c:pt>
                <c:pt idx="10">
                  <c:v>21591465.760000002</c:v>
                </c:pt>
                <c:pt idx="11">
                  <c:v>21825972.27</c:v>
                </c:pt>
              </c:numCache>
            </c:numRef>
          </c:val>
          <c:extLst>
            <c:ext xmlns:c16="http://schemas.microsoft.com/office/drawing/2014/chart" uri="{C3380CC4-5D6E-409C-BE32-E72D297353CC}">
              <c16:uniqueId val="{00000000-D544-4085-8E4B-3E0506A4B34D}"/>
            </c:ext>
          </c:extLst>
        </c:ser>
        <c:dLbls>
          <c:showLegendKey val="0"/>
          <c:showVal val="0"/>
          <c:showCatName val="0"/>
          <c:showSerName val="0"/>
          <c:showPercent val="0"/>
          <c:showBubbleSize val="0"/>
        </c:dLbls>
        <c:gapWidth val="219"/>
        <c:overlap val="-27"/>
        <c:axId val="1067044527"/>
        <c:axId val="1067046927"/>
      </c:barChart>
      <c:lineChart>
        <c:grouping val="standard"/>
        <c:varyColors val="0"/>
        <c:ser>
          <c:idx val="1"/>
          <c:order val="1"/>
          <c:tx>
            <c:strRef>
              <c:f>'Fueling vs Revenue '!$J$16</c:f>
              <c:strCache>
                <c:ptCount val="1"/>
                <c:pt idx="0">
                  <c:v>Sum of fuel_spend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'Fueling vs Revenue '!$H$17:$H$29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'Fueling vs Revenue '!$J$17:$J$29</c:f>
              <c:numCache>
                <c:formatCode>"$"#,##0.00</c:formatCode>
                <c:ptCount val="12"/>
                <c:pt idx="0">
                  <c:v>7966336.6699999999</c:v>
                </c:pt>
                <c:pt idx="1">
                  <c:v>7329837.1799999997</c:v>
                </c:pt>
                <c:pt idx="2">
                  <c:v>8181059.9100000001</c:v>
                </c:pt>
                <c:pt idx="3">
                  <c:v>7898304.8200000003</c:v>
                </c:pt>
                <c:pt idx="4">
                  <c:v>8039722.6299999999</c:v>
                </c:pt>
                <c:pt idx="5">
                  <c:v>7894984.5099999998</c:v>
                </c:pt>
                <c:pt idx="6">
                  <c:v>8217044.7599999998</c:v>
                </c:pt>
                <c:pt idx="7">
                  <c:v>8183551.25</c:v>
                </c:pt>
                <c:pt idx="8">
                  <c:v>7797986.9000000004</c:v>
                </c:pt>
                <c:pt idx="9">
                  <c:v>8233074.1200000001</c:v>
                </c:pt>
                <c:pt idx="10">
                  <c:v>7874511.5599999996</c:v>
                </c:pt>
                <c:pt idx="11">
                  <c:v>7883308.8300000001</c:v>
                </c:pt>
              </c:numCache>
            </c:numRef>
          </c:val>
          <c:smooth val="0"/>
          <c:extLst>
            <c:ext xmlns:c16="http://schemas.microsoft.com/office/drawing/2014/chart" uri="{C3380CC4-5D6E-409C-BE32-E72D297353CC}">
              <c16:uniqueId val="{00000001-D544-4085-8E4B-3E0506A4B34D}"/>
            </c:ext>
          </c:extLst>
        </c:ser>
        <c:dLbls>
          <c:showLegendKey val="0"/>
          <c:showVal val="0"/>
          <c:showCatName val="0"/>
          <c:showSerName val="0"/>
          <c:showPercent val="0"/>
          <c:showBubbleSize val="0"/>
        </c:dLbls>
        <c:marker val="1"/>
        <c:smooth val="0"/>
        <c:axId val="1067003727"/>
        <c:axId val="1067007087"/>
      </c:lineChart>
      <c:catAx>
        <c:axId val="106704452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046927"/>
        <c:crosses val="autoZero"/>
        <c:auto val="1"/>
        <c:lblAlgn val="ctr"/>
        <c:lblOffset val="100"/>
        <c:noMultiLvlLbl val="0"/>
      </c:catAx>
      <c:valAx>
        <c:axId val="1067046927"/>
        <c:scaling>
          <c:orientation val="minMax"/>
        </c:scaling>
        <c:delete val="1"/>
        <c:axPos val="l"/>
        <c:numFmt formatCode="&quot;$&quot;#,##0.00" sourceLinked="1"/>
        <c:majorTickMark val="none"/>
        <c:minorTickMark val="none"/>
        <c:tickLblPos val="nextTo"/>
        <c:crossAx val="1067044527"/>
        <c:crosses val="autoZero"/>
        <c:crossBetween val="between"/>
      </c:valAx>
      <c:valAx>
        <c:axId val="1067007087"/>
        <c:scaling>
          <c:orientation val="minMax"/>
        </c:scaling>
        <c:delete val="1"/>
        <c:axPos val="r"/>
        <c:numFmt formatCode="&quot;$&quot;#,##0.00" sourceLinked="1"/>
        <c:majorTickMark val="none"/>
        <c:minorTickMark val="none"/>
        <c:tickLblPos val="nextTo"/>
        <c:crossAx val="1067003727"/>
        <c:crosses val="max"/>
        <c:crossBetween val="between"/>
      </c:valAx>
      <c:catAx>
        <c:axId val="1067003727"/>
        <c:scaling>
          <c:orientation val="minMax"/>
        </c:scaling>
        <c:delete val="1"/>
        <c:axPos val="t"/>
        <c:numFmt formatCode="General" sourceLinked="1"/>
        <c:majorTickMark val="out"/>
        <c:minorTickMark val="none"/>
        <c:tickLblPos val="nextTo"/>
        <c:crossAx val="1067007087"/>
        <c:crosses val="max"/>
        <c:auto val="1"/>
        <c:lblAlgn val="ctr"/>
        <c:lblOffset val="100"/>
        <c:noMultiLvlLbl val="0"/>
      </c:catAx>
      <c:spPr>
        <a:noFill/>
        <a:ln>
          <a:noFill/>
        </a:ln>
        <a:effectLst/>
      </c:spPr>
    </c:plotArea>
    <c:legend>
      <c:legendPos val="r"/>
      <c:layout>
        <c:manualLayout>
          <c:xMode val="edge"/>
          <c:yMode val="edge"/>
          <c:x val="0.65360242131895674"/>
          <c:y val="0.48645853120500016"/>
          <c:w val="0.3163675486510133"/>
          <c:h val="0.175098501792334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Dashboard.xlsx]Maintenance Cost!PivotTable1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Maintenance Spend Distribution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'Maintenance Cost'!$C$12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44-4EA7-9955-30983448F0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44-4EA7-9955-30983448F0F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44-4EA7-9955-30983448F0F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844-4EA7-9955-30983448F0F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844-4EA7-9955-30983448F0F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844-4EA7-9955-30983448F0F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844-4EA7-9955-30983448F0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'Maintenance Cost'!$B$13:$B$20</c:f>
              <c:strCache>
                <c:ptCount val="7"/>
                <c:pt idx="0">
                  <c:v>Preventive</c:v>
                </c:pt>
                <c:pt idx="1">
                  <c:v>Repair</c:v>
                </c:pt>
                <c:pt idx="2">
                  <c:v>Tire</c:v>
                </c:pt>
                <c:pt idx="3">
                  <c:v>Brake</c:v>
                </c:pt>
                <c:pt idx="4">
                  <c:v>Engine</c:v>
                </c:pt>
                <c:pt idx="5">
                  <c:v>Transmission</c:v>
                </c:pt>
                <c:pt idx="6">
                  <c:v>Inspection</c:v>
                </c:pt>
              </c:strCache>
            </c:strRef>
          </c:cat>
          <c:val>
            <c:numRef>
              <c:f>'Maintenance Cost'!$C$13:$C$20</c:f>
              <c:numCache>
                <c:formatCode>"$"#,##0.00</c:formatCode>
                <c:ptCount val="7"/>
                <c:pt idx="0">
                  <c:v>963576.34</c:v>
                </c:pt>
                <c:pt idx="1">
                  <c:v>945375.44</c:v>
                </c:pt>
                <c:pt idx="2">
                  <c:v>919413.24</c:v>
                </c:pt>
                <c:pt idx="3">
                  <c:v>911667.23</c:v>
                </c:pt>
                <c:pt idx="4">
                  <c:v>890537.88</c:v>
                </c:pt>
                <c:pt idx="5">
                  <c:v>879620.87</c:v>
                </c:pt>
                <c:pt idx="6">
                  <c:v>220382.28</c:v>
                </c:pt>
              </c:numCache>
            </c:numRef>
          </c:val>
          <c:extLst>
            <c:ext xmlns:c16="http://schemas.microsoft.com/office/drawing/2014/chart" uri="{C3380CC4-5D6E-409C-BE32-E72D297353CC}">
              <c16:uniqueId val="{0000000E-5844-4EA7-9955-30983448F0F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Dashboard.xlsx]High performance drivers by rev!PivotTable1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Driver</a:t>
            </a:r>
            <a:r>
              <a:rPr lang="en-US" baseline="0"/>
              <a:t> performance Tier by revenue &amp; revenue/mile</a:t>
            </a:r>
          </a:p>
        </c:rich>
      </c:tx>
      <c:layout>
        <c:manualLayout>
          <c:xMode val="edge"/>
          <c:yMode val="edge"/>
          <c:x val="0.17043721993767172"/>
          <c:y val="2.711864406779660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'High performance drivers by rev'!$C$131</c:f>
              <c:strCache>
                <c:ptCount val="1"/>
                <c:pt idx="0">
                  <c:v>Count of driver_name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3F8-4F36-A019-2216A26364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3F8-4F36-A019-2216A26364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3F8-4F36-A019-2216A26364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3F8-4F36-A019-2216A2636464}"/>
              </c:ext>
            </c:extLst>
          </c:dPt>
          <c:cat>
            <c:strRef>
              <c:f>'High performance drivers by rev'!$B$132:$B$135</c:f>
              <c:strCache>
                <c:ptCount val="4"/>
                <c:pt idx="0">
                  <c:v>Elite</c:v>
                </c:pt>
                <c:pt idx="1">
                  <c:v>High Efficiency</c:v>
                </c:pt>
                <c:pt idx="2">
                  <c:v>High Revenue</c:v>
                </c:pt>
                <c:pt idx="3">
                  <c:v>Standard</c:v>
                </c:pt>
              </c:strCache>
            </c:strRef>
          </c:cat>
          <c:val>
            <c:numRef>
              <c:f>'High performance drivers by rev'!$C$132:$C$135</c:f>
              <c:numCache>
                <c:formatCode>General</c:formatCode>
                <c:ptCount val="4"/>
                <c:pt idx="0">
                  <c:v>27</c:v>
                </c:pt>
                <c:pt idx="1">
                  <c:v>23</c:v>
                </c:pt>
                <c:pt idx="2">
                  <c:v>42</c:v>
                </c:pt>
                <c:pt idx="3">
                  <c:v>32</c:v>
                </c:pt>
              </c:numCache>
            </c:numRef>
          </c:val>
          <c:extLst>
            <c:ext xmlns:c16="http://schemas.microsoft.com/office/drawing/2014/chart" uri="{C3380CC4-5D6E-409C-BE32-E72D297353CC}">
              <c16:uniqueId val="{00000008-83F8-4F36-A019-2216A2636464}"/>
            </c:ext>
          </c:extLst>
        </c:ser>
        <c:ser>
          <c:idx val="1"/>
          <c:order val="1"/>
          <c:tx>
            <c:strRef>
              <c:f>'High performance drivers by rev'!$D$131</c:f>
              <c:strCache>
                <c:ptCount val="1"/>
                <c:pt idx="0">
                  <c:v>Sum of total_revenue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3F8-4F36-A019-2216A26364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83F8-4F36-A019-2216A26364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83F8-4F36-A019-2216A26364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83F8-4F36-A019-2216A2636464}"/>
              </c:ext>
            </c:extLst>
          </c:dPt>
          <c:cat>
            <c:strRef>
              <c:f>'High performance drivers by rev'!$B$132:$B$135</c:f>
              <c:strCache>
                <c:ptCount val="4"/>
                <c:pt idx="0">
                  <c:v>Elite</c:v>
                </c:pt>
                <c:pt idx="1">
                  <c:v>High Efficiency</c:v>
                </c:pt>
                <c:pt idx="2">
                  <c:v>High Revenue</c:v>
                </c:pt>
                <c:pt idx="3">
                  <c:v>Standard</c:v>
                </c:pt>
              </c:strCache>
            </c:strRef>
          </c:cat>
          <c:val>
            <c:numRef>
              <c:f>'High performance drivers by rev'!$D$132:$D$135</c:f>
              <c:numCache>
                <c:formatCode>"$"#,##0.00</c:formatCode>
                <c:ptCount val="4"/>
                <c:pt idx="0">
                  <c:v>58027405.950000003</c:v>
                </c:pt>
                <c:pt idx="1">
                  <c:v>45493409.030000001</c:v>
                </c:pt>
                <c:pt idx="2">
                  <c:v>90359666.420000002</c:v>
                </c:pt>
                <c:pt idx="3">
                  <c:v>63384069.200000003</c:v>
                </c:pt>
              </c:numCache>
            </c:numRef>
          </c:val>
          <c:extLst>
            <c:ext xmlns:c16="http://schemas.microsoft.com/office/drawing/2014/chart" uri="{C3380CC4-5D6E-409C-BE32-E72D297353CC}">
              <c16:uniqueId val="{00000011-83F8-4F36-A019-2216A2636464}"/>
            </c:ext>
          </c:extLst>
        </c:ser>
        <c:ser>
          <c:idx val="2"/>
          <c:order val="2"/>
          <c:tx>
            <c:strRef>
              <c:f>'High performance drivers by rev'!$E$131</c:f>
              <c:strCache>
                <c:ptCount val="1"/>
                <c:pt idx="0">
                  <c:v>revenue_per_mile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3F8-4F36-A019-2216A26364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3F8-4F36-A019-2216A26364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3F8-4F36-A019-2216A26364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3F8-4F36-A019-2216A2636464}"/>
              </c:ext>
            </c:extLst>
          </c:dPt>
          <c:cat>
            <c:strRef>
              <c:f>'High performance drivers by rev'!$B$132:$B$135</c:f>
              <c:strCache>
                <c:ptCount val="4"/>
                <c:pt idx="0">
                  <c:v>Elite</c:v>
                </c:pt>
                <c:pt idx="1">
                  <c:v>High Efficiency</c:v>
                </c:pt>
                <c:pt idx="2">
                  <c:v>High Revenue</c:v>
                </c:pt>
                <c:pt idx="3">
                  <c:v>Standard</c:v>
                </c:pt>
              </c:strCache>
            </c:strRef>
          </c:cat>
          <c:val>
            <c:numRef>
              <c:f>'High performance drivers by rev'!$E$132:$E$135</c:f>
              <c:numCache>
                <c:formatCode>General</c:formatCode>
                <c:ptCount val="4"/>
                <c:pt idx="0">
                  <c:v>2.2058</c:v>
                </c:pt>
                <c:pt idx="1">
                  <c:v>2.1907999999999999</c:v>
                </c:pt>
                <c:pt idx="2">
                  <c:v>2.1854</c:v>
                </c:pt>
                <c:pt idx="3">
                  <c:v>2.1983999999999999</c:v>
                </c:pt>
              </c:numCache>
            </c:numRef>
          </c:val>
          <c:extLst>
            <c:ext xmlns:c16="http://schemas.microsoft.com/office/drawing/2014/chart" uri="{C3380CC4-5D6E-409C-BE32-E72D297353CC}">
              <c16:uniqueId val="{0000001A-83F8-4F36-A019-2216A26364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Dashboard.xlsx]Safety incidents!PivotTable3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Safety</a:t>
            </a:r>
            <a:r>
              <a:rPr lang="en-US" baseline="0"/>
              <a:t> Incident Exposure by Type</a:t>
            </a:r>
            <a:endParaRPr lang="en-US"/>
          </a:p>
        </c:rich>
      </c:tx>
      <c:layout>
        <c:manualLayout>
          <c:xMode val="edge"/>
          <c:yMode val="edge"/>
          <c:x val="0.14012168933428776"/>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'Safety incidents'!$C$12</c:f>
              <c:strCache>
                <c:ptCount val="1"/>
                <c:pt idx="0">
                  <c:v>total_vehicle_damage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'Safety incidents'!$B$13:$B$18</c:f>
              <c:strCache>
                <c:ptCount val="5"/>
                <c:pt idx="0">
                  <c:v>Accident</c:v>
                </c:pt>
                <c:pt idx="1">
                  <c:v>Customer Complaint</c:v>
                </c:pt>
                <c:pt idx="2">
                  <c:v>DOT Violation</c:v>
                </c:pt>
                <c:pt idx="3">
                  <c:v>Equipment Damage</c:v>
                </c:pt>
                <c:pt idx="4">
                  <c:v>Moving Violation</c:v>
                </c:pt>
              </c:strCache>
            </c:strRef>
          </c:cat>
          <c:val>
            <c:numRef>
              <c:f>'Safety incidents'!$C$13:$C$18</c:f>
              <c:numCache>
                <c:formatCode>"$"#,##0.00</c:formatCode>
                <c:ptCount val="5"/>
                <c:pt idx="0">
                  <c:v>337990.48</c:v>
                </c:pt>
                <c:pt idx="1">
                  <c:v>351743.2</c:v>
                </c:pt>
                <c:pt idx="2">
                  <c:v>300252.95</c:v>
                </c:pt>
                <c:pt idx="3">
                  <c:v>408250.78</c:v>
                </c:pt>
                <c:pt idx="4">
                  <c:v>205323.7</c:v>
                </c:pt>
              </c:numCache>
            </c:numRef>
          </c:val>
          <c:extLst>
            <c:ext xmlns:c16="http://schemas.microsoft.com/office/drawing/2014/chart" uri="{C3380CC4-5D6E-409C-BE32-E72D297353CC}">
              <c16:uniqueId val="{00000000-48BE-4B09-A60C-E26D489D8DDF}"/>
            </c:ext>
          </c:extLst>
        </c:ser>
        <c:ser>
          <c:idx val="1"/>
          <c:order val="1"/>
          <c:tx>
            <c:strRef>
              <c:f>'Safety incidents'!$D$12</c:f>
              <c:strCache>
                <c:ptCount val="1"/>
                <c:pt idx="0">
                  <c:v>total_cargo_damage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'Safety incidents'!$B$13:$B$18</c:f>
              <c:strCache>
                <c:ptCount val="5"/>
                <c:pt idx="0">
                  <c:v>Accident</c:v>
                </c:pt>
                <c:pt idx="1">
                  <c:v>Customer Complaint</c:v>
                </c:pt>
                <c:pt idx="2">
                  <c:v>DOT Violation</c:v>
                </c:pt>
                <c:pt idx="3">
                  <c:v>Equipment Damage</c:v>
                </c:pt>
                <c:pt idx="4">
                  <c:v>Moving Violation</c:v>
                </c:pt>
              </c:strCache>
            </c:strRef>
          </c:cat>
          <c:val>
            <c:numRef>
              <c:f>'Safety incidents'!$D$13:$D$18</c:f>
              <c:numCache>
                <c:formatCode>"$"#,##0.00</c:formatCode>
                <c:ptCount val="5"/>
                <c:pt idx="0">
                  <c:v>149427.66</c:v>
                </c:pt>
                <c:pt idx="1">
                  <c:v>80748.740000000005</c:v>
                </c:pt>
                <c:pt idx="2">
                  <c:v>281194.27</c:v>
                </c:pt>
                <c:pt idx="3">
                  <c:v>332719.95</c:v>
                </c:pt>
                <c:pt idx="4">
                  <c:v>205520.1</c:v>
                </c:pt>
              </c:numCache>
            </c:numRef>
          </c:val>
          <c:extLst>
            <c:ext xmlns:c16="http://schemas.microsoft.com/office/drawing/2014/chart" uri="{C3380CC4-5D6E-409C-BE32-E72D297353CC}">
              <c16:uniqueId val="{00000001-48BE-4B09-A60C-E26D489D8DDF}"/>
            </c:ext>
          </c:extLst>
        </c:ser>
        <c:dLbls>
          <c:showLegendKey val="0"/>
          <c:showVal val="0"/>
          <c:showCatName val="0"/>
          <c:showSerName val="0"/>
          <c:showPercent val="0"/>
          <c:showBubbleSize val="0"/>
        </c:dLbls>
        <c:gapWidth val="150"/>
        <c:shape val="box"/>
        <c:axId val="1067030127"/>
        <c:axId val="1067052207"/>
        <c:axId val="0"/>
      </c:bar3DChart>
      <c:catAx>
        <c:axId val="10670301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052207"/>
        <c:crosses val="autoZero"/>
        <c:auto val="1"/>
        <c:lblAlgn val="ctr"/>
        <c:lblOffset val="100"/>
        <c:noMultiLvlLbl val="0"/>
      </c:catAx>
      <c:valAx>
        <c:axId val="1067052207"/>
        <c:scaling>
          <c:orientation val="minMax"/>
        </c:scaling>
        <c:delete val="1"/>
        <c:axPos val="b"/>
        <c:numFmt formatCode="&quot;$&quot;#,##0.00" sourceLinked="1"/>
        <c:majorTickMark val="out"/>
        <c:minorTickMark val="none"/>
        <c:tickLblPos val="nextTo"/>
        <c:crossAx val="10670301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Dashboard.xlsx]Route Revenue!PivotTable9</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Route by Rev per Load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'Route Revenue'!$C$63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'Route Revenue'!$B$64:$B$73</c:f>
              <c:strCache>
                <c:ptCount val="10"/>
                <c:pt idx="0">
                  <c:v>Houston, TX --&gt; Portland, OR</c:v>
                </c:pt>
                <c:pt idx="1">
                  <c:v>Miami, FL --&gt; Seattle, WA</c:v>
                </c:pt>
                <c:pt idx="2">
                  <c:v>Seattle, WA --&gt; Indianapolis, IN</c:v>
                </c:pt>
                <c:pt idx="3">
                  <c:v>Columbus, OH --&gt; Los Angeles, CA</c:v>
                </c:pt>
                <c:pt idx="4">
                  <c:v>Charlotte, NC --&gt; Seattle, WA</c:v>
                </c:pt>
                <c:pt idx="5">
                  <c:v>Columbus, OH --&gt; Portland, OR</c:v>
                </c:pt>
                <c:pt idx="6">
                  <c:v>Phoenix, AZ --&gt; Philadelphia, PA</c:v>
                </c:pt>
                <c:pt idx="7">
                  <c:v>Seattle, WA --&gt; Charlotte, NC</c:v>
                </c:pt>
                <c:pt idx="8">
                  <c:v>Philadelphia, PA --&gt; Seattle, WA</c:v>
                </c:pt>
                <c:pt idx="9">
                  <c:v>Charlotte, NC --&gt; Portland, OR</c:v>
                </c:pt>
              </c:strCache>
            </c:strRef>
          </c:cat>
          <c:val>
            <c:numRef>
              <c:f>'Route Revenue'!$C$64:$C$73</c:f>
              <c:numCache>
                <c:formatCode>"$"#,##0.00</c:formatCode>
                <c:ptCount val="10"/>
                <c:pt idx="0">
                  <c:v>5156.37</c:v>
                </c:pt>
                <c:pt idx="1">
                  <c:v>5188.28</c:v>
                </c:pt>
                <c:pt idx="2">
                  <c:v>5315.96</c:v>
                </c:pt>
                <c:pt idx="3">
                  <c:v>6193.74</c:v>
                </c:pt>
                <c:pt idx="4">
                  <c:v>6268.75</c:v>
                </c:pt>
                <c:pt idx="5">
                  <c:v>6286.25</c:v>
                </c:pt>
                <c:pt idx="6">
                  <c:v>6474.81</c:v>
                </c:pt>
                <c:pt idx="7">
                  <c:v>6486.76</c:v>
                </c:pt>
                <c:pt idx="8">
                  <c:v>6873.07</c:v>
                </c:pt>
                <c:pt idx="9">
                  <c:v>7077.37</c:v>
                </c:pt>
              </c:numCache>
            </c:numRef>
          </c:val>
          <c:extLst>
            <c:ext xmlns:c16="http://schemas.microsoft.com/office/drawing/2014/chart" uri="{C3380CC4-5D6E-409C-BE32-E72D297353CC}">
              <c16:uniqueId val="{00000000-954F-4A14-A55D-24008F7D3860}"/>
            </c:ext>
          </c:extLst>
        </c:ser>
        <c:dLbls>
          <c:showLegendKey val="0"/>
          <c:showVal val="0"/>
          <c:showCatName val="0"/>
          <c:showSerName val="0"/>
          <c:showPercent val="0"/>
          <c:showBubbleSize val="0"/>
        </c:dLbls>
        <c:gapWidth val="150"/>
        <c:shape val="box"/>
        <c:axId val="2081911920"/>
        <c:axId val="2081913360"/>
        <c:axId val="0"/>
      </c:bar3DChart>
      <c:catAx>
        <c:axId val="2081911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1913360"/>
        <c:crosses val="autoZero"/>
        <c:auto val="1"/>
        <c:lblAlgn val="ctr"/>
        <c:lblOffset val="100"/>
        <c:noMultiLvlLbl val="0"/>
      </c:catAx>
      <c:valAx>
        <c:axId val="2081913360"/>
        <c:scaling>
          <c:orientation val="minMax"/>
        </c:scaling>
        <c:delete val="1"/>
        <c:axPos val="b"/>
        <c:numFmt formatCode="&quot;$&quot;#,##0.00" sourceLinked="1"/>
        <c:majorTickMark val="none"/>
        <c:minorTickMark val="none"/>
        <c:tickLblPos val="nextTo"/>
        <c:crossAx val="208191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Dashboard.xlsx]Truck running mileage and Avera!PivotTable1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Truck</a:t>
            </a:r>
            <a:r>
              <a:rPr lang="en-US" baseline="0"/>
              <a:t> Make by Total Miles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221358693799636E-2"/>
          <c:y val="0.15014285714285713"/>
          <c:w val="0.91622019974775881"/>
          <c:h val="0.55632020997375331"/>
        </c:manualLayout>
      </c:layout>
      <c:bar3DChart>
        <c:barDir val="col"/>
        <c:grouping val="stacked"/>
        <c:varyColors val="0"/>
        <c:ser>
          <c:idx val="0"/>
          <c:order val="0"/>
          <c:tx>
            <c:strRef>
              <c:f>'Truck running mileage and Avera'!$K$4</c:f>
              <c:strCache>
                <c:ptCount val="1"/>
                <c:pt idx="0">
                  <c:v>Count of truck_id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'Truck running mileage and Avera'!$J$5:$J$10</c:f>
              <c:strCache>
                <c:ptCount val="6"/>
                <c:pt idx="0">
                  <c:v>Kenworth</c:v>
                </c:pt>
                <c:pt idx="1">
                  <c:v>Mack</c:v>
                </c:pt>
                <c:pt idx="2">
                  <c:v>Freightliner</c:v>
                </c:pt>
                <c:pt idx="3">
                  <c:v>Peterbilt</c:v>
                </c:pt>
                <c:pt idx="4">
                  <c:v>International</c:v>
                </c:pt>
                <c:pt idx="5">
                  <c:v>Volvo</c:v>
                </c:pt>
              </c:strCache>
            </c:strRef>
          </c:cat>
          <c:val>
            <c:numRef>
              <c:f>'Truck running mileage and Avera'!$K$5:$K$10</c:f>
              <c:numCache>
                <c:formatCode>General</c:formatCode>
                <c:ptCount val="6"/>
                <c:pt idx="0">
                  <c:v>396</c:v>
                </c:pt>
                <c:pt idx="1">
                  <c:v>504</c:v>
                </c:pt>
                <c:pt idx="2">
                  <c:v>540</c:v>
                </c:pt>
                <c:pt idx="3">
                  <c:v>576</c:v>
                </c:pt>
                <c:pt idx="4">
                  <c:v>612</c:v>
                </c:pt>
                <c:pt idx="5">
                  <c:v>684</c:v>
                </c:pt>
              </c:numCache>
            </c:numRef>
          </c:val>
          <c:extLst>
            <c:ext xmlns:c16="http://schemas.microsoft.com/office/drawing/2014/chart" uri="{C3380CC4-5D6E-409C-BE32-E72D297353CC}">
              <c16:uniqueId val="{00000000-CF24-47F4-8FB4-95154D1FCF0D}"/>
            </c:ext>
          </c:extLst>
        </c:ser>
        <c:ser>
          <c:idx val="1"/>
          <c:order val="1"/>
          <c:tx>
            <c:strRef>
              <c:f>'Truck running mileage and Avera'!$L$4</c:f>
              <c:strCache>
                <c:ptCount val="1"/>
                <c:pt idx="0">
                  <c:v>Sum of total_miles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'Truck running mileage and Avera'!$J$5:$J$10</c:f>
              <c:strCache>
                <c:ptCount val="6"/>
                <c:pt idx="0">
                  <c:v>Kenworth</c:v>
                </c:pt>
                <c:pt idx="1">
                  <c:v>Mack</c:v>
                </c:pt>
                <c:pt idx="2">
                  <c:v>Freightliner</c:v>
                </c:pt>
                <c:pt idx="3">
                  <c:v>Peterbilt</c:v>
                </c:pt>
                <c:pt idx="4">
                  <c:v>International</c:v>
                </c:pt>
                <c:pt idx="5">
                  <c:v>Volvo</c:v>
                </c:pt>
              </c:strCache>
            </c:strRef>
          </c:cat>
          <c:val>
            <c:numRef>
              <c:f>'Truck running mileage and Avera'!$L$5:$L$10</c:f>
              <c:numCache>
                <c:formatCode>General</c:formatCode>
                <c:ptCount val="6"/>
                <c:pt idx="0">
                  <c:v>14263265</c:v>
                </c:pt>
                <c:pt idx="1">
                  <c:v>18109628</c:v>
                </c:pt>
                <c:pt idx="2">
                  <c:v>19587984</c:v>
                </c:pt>
                <c:pt idx="3">
                  <c:v>20958737</c:v>
                </c:pt>
                <c:pt idx="4">
                  <c:v>22037828</c:v>
                </c:pt>
                <c:pt idx="5">
                  <c:v>24778744</c:v>
                </c:pt>
              </c:numCache>
            </c:numRef>
          </c:val>
          <c:extLst>
            <c:ext xmlns:c16="http://schemas.microsoft.com/office/drawing/2014/chart" uri="{C3380CC4-5D6E-409C-BE32-E72D297353CC}">
              <c16:uniqueId val="{00000001-CF24-47F4-8FB4-95154D1FCF0D}"/>
            </c:ext>
          </c:extLst>
        </c:ser>
        <c:dLbls>
          <c:showLegendKey val="0"/>
          <c:showVal val="0"/>
          <c:showCatName val="0"/>
          <c:showSerName val="0"/>
          <c:showPercent val="0"/>
          <c:showBubbleSize val="0"/>
        </c:dLbls>
        <c:gapWidth val="150"/>
        <c:shape val="box"/>
        <c:axId val="1291117663"/>
        <c:axId val="1291111903"/>
        <c:axId val="0"/>
      </c:bar3DChart>
      <c:catAx>
        <c:axId val="1291117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1111903"/>
        <c:crosses val="autoZero"/>
        <c:auto val="1"/>
        <c:lblAlgn val="ctr"/>
        <c:lblOffset val="100"/>
        <c:noMultiLvlLbl val="0"/>
      </c:catAx>
      <c:valAx>
        <c:axId val="1291111903"/>
        <c:scaling>
          <c:orientation val="minMax"/>
        </c:scaling>
        <c:delete val="1"/>
        <c:axPos val="l"/>
        <c:numFmt formatCode="General" sourceLinked="1"/>
        <c:majorTickMark val="none"/>
        <c:minorTickMark val="none"/>
        <c:tickLblPos val="nextTo"/>
        <c:crossAx val="129111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Dashboard.xlsx]Route delayed delivery!PivotTable10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On_time vs Delayed Deliveries by Route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462441614751752"/>
          <c:y val="0.20691771269177128"/>
          <c:w val="0.44259372398232777"/>
          <c:h val="0.73171548117154817"/>
        </c:manualLayout>
      </c:layout>
      <c:barChart>
        <c:barDir val="bar"/>
        <c:grouping val="clustered"/>
        <c:varyColors val="0"/>
        <c:ser>
          <c:idx val="0"/>
          <c:order val="0"/>
          <c:tx>
            <c:strRef>
              <c:f>'Route delayed delivery'!$C$65</c:f>
              <c:strCache>
                <c:ptCount val="1"/>
                <c:pt idx="0">
                  <c:v>on_time_deliveries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'Route delayed delivery'!$B$66:$B$75</c:f>
              <c:strCache>
                <c:ptCount val="10"/>
                <c:pt idx="0">
                  <c:v>Columbus, OH  --&gt;  Philadelphia, PA</c:v>
                </c:pt>
                <c:pt idx="1">
                  <c:v>Philadelphia, PA  --&gt;  New York, NY</c:v>
                </c:pt>
                <c:pt idx="2">
                  <c:v>Columbus, OH  --&gt;  Los Angeles, CA</c:v>
                </c:pt>
                <c:pt idx="3">
                  <c:v>Charlotte, NC  --&gt;  Memphis, TN</c:v>
                </c:pt>
                <c:pt idx="4">
                  <c:v>Seattle, WA  --&gt;  Houston, TX</c:v>
                </c:pt>
                <c:pt idx="5">
                  <c:v>Portland, OR  --&gt;  Seattle, WA</c:v>
                </c:pt>
                <c:pt idx="6">
                  <c:v>Memphis, TN  --&gt;  Minneapolis, MN</c:v>
                </c:pt>
                <c:pt idx="7">
                  <c:v>Memphis, TN  --&gt;  Los Angeles, CA</c:v>
                </c:pt>
                <c:pt idx="8">
                  <c:v>Atlanta, GA  --&gt;  Miami, FL</c:v>
                </c:pt>
                <c:pt idx="9">
                  <c:v>Dallas, TX  --&gt;  Indianapolis, IN</c:v>
                </c:pt>
              </c:strCache>
            </c:strRef>
          </c:cat>
          <c:val>
            <c:numRef>
              <c:f>'Route delayed delivery'!$C$66:$C$75</c:f>
              <c:numCache>
                <c:formatCode>General</c:formatCode>
                <c:ptCount val="10"/>
                <c:pt idx="0">
                  <c:v>733</c:v>
                </c:pt>
                <c:pt idx="1">
                  <c:v>680</c:v>
                </c:pt>
                <c:pt idx="2">
                  <c:v>674</c:v>
                </c:pt>
                <c:pt idx="3">
                  <c:v>665</c:v>
                </c:pt>
                <c:pt idx="4">
                  <c:v>645</c:v>
                </c:pt>
                <c:pt idx="5">
                  <c:v>644</c:v>
                </c:pt>
                <c:pt idx="6">
                  <c:v>640</c:v>
                </c:pt>
                <c:pt idx="7">
                  <c:v>634</c:v>
                </c:pt>
                <c:pt idx="8">
                  <c:v>634</c:v>
                </c:pt>
                <c:pt idx="9">
                  <c:v>627</c:v>
                </c:pt>
              </c:numCache>
            </c:numRef>
          </c:val>
          <c:extLst>
            <c:ext xmlns:c16="http://schemas.microsoft.com/office/drawing/2014/chart" uri="{C3380CC4-5D6E-409C-BE32-E72D297353CC}">
              <c16:uniqueId val="{00000000-3BC1-4516-BD53-8E29FF101272}"/>
            </c:ext>
          </c:extLst>
        </c:ser>
        <c:ser>
          <c:idx val="1"/>
          <c:order val="1"/>
          <c:tx>
            <c:strRef>
              <c:f>'Route delayed delivery'!$D$65</c:f>
              <c:strCache>
                <c:ptCount val="1"/>
                <c:pt idx="0">
                  <c:v>delayed_deliveries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'Route delayed delivery'!$B$66:$B$75</c:f>
              <c:strCache>
                <c:ptCount val="10"/>
                <c:pt idx="0">
                  <c:v>Columbus, OH  --&gt;  Philadelphia, PA</c:v>
                </c:pt>
                <c:pt idx="1">
                  <c:v>Philadelphia, PA  --&gt;  New York, NY</c:v>
                </c:pt>
                <c:pt idx="2">
                  <c:v>Columbus, OH  --&gt;  Los Angeles, CA</c:v>
                </c:pt>
                <c:pt idx="3">
                  <c:v>Charlotte, NC  --&gt;  Memphis, TN</c:v>
                </c:pt>
                <c:pt idx="4">
                  <c:v>Seattle, WA  --&gt;  Houston, TX</c:v>
                </c:pt>
                <c:pt idx="5">
                  <c:v>Portland, OR  --&gt;  Seattle, WA</c:v>
                </c:pt>
                <c:pt idx="6">
                  <c:v>Memphis, TN  --&gt;  Minneapolis, MN</c:v>
                </c:pt>
                <c:pt idx="7">
                  <c:v>Memphis, TN  --&gt;  Los Angeles, CA</c:v>
                </c:pt>
                <c:pt idx="8">
                  <c:v>Atlanta, GA  --&gt;  Miami, FL</c:v>
                </c:pt>
                <c:pt idx="9">
                  <c:v>Dallas, TX  --&gt;  Indianapolis, IN</c:v>
                </c:pt>
              </c:strCache>
            </c:strRef>
          </c:cat>
          <c:val>
            <c:numRef>
              <c:f>'Route delayed delivery'!$D$66:$D$75</c:f>
              <c:numCache>
                <c:formatCode>General</c:formatCode>
                <c:ptCount val="10"/>
                <c:pt idx="0">
                  <c:v>895</c:v>
                </c:pt>
                <c:pt idx="1">
                  <c:v>857</c:v>
                </c:pt>
                <c:pt idx="2">
                  <c:v>860</c:v>
                </c:pt>
                <c:pt idx="3">
                  <c:v>849</c:v>
                </c:pt>
                <c:pt idx="4">
                  <c:v>873</c:v>
                </c:pt>
                <c:pt idx="5">
                  <c:v>847</c:v>
                </c:pt>
                <c:pt idx="6">
                  <c:v>850</c:v>
                </c:pt>
                <c:pt idx="7">
                  <c:v>846</c:v>
                </c:pt>
                <c:pt idx="8">
                  <c:v>847</c:v>
                </c:pt>
                <c:pt idx="9">
                  <c:v>850</c:v>
                </c:pt>
              </c:numCache>
            </c:numRef>
          </c:val>
          <c:extLst>
            <c:ext xmlns:c16="http://schemas.microsoft.com/office/drawing/2014/chart" uri="{C3380CC4-5D6E-409C-BE32-E72D297353CC}">
              <c16:uniqueId val="{00000001-3BC1-4516-BD53-8E29FF101272}"/>
            </c:ext>
          </c:extLst>
        </c:ser>
        <c:dLbls>
          <c:showLegendKey val="0"/>
          <c:showVal val="0"/>
          <c:showCatName val="0"/>
          <c:showSerName val="0"/>
          <c:showPercent val="0"/>
          <c:showBubbleSize val="0"/>
        </c:dLbls>
        <c:gapWidth val="115"/>
        <c:overlap val="-20"/>
        <c:axId val="1291145503"/>
        <c:axId val="1291139263"/>
      </c:barChart>
      <c:catAx>
        <c:axId val="12911455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1139263"/>
        <c:crosses val="autoZero"/>
        <c:auto val="1"/>
        <c:lblAlgn val="ctr"/>
        <c:lblOffset val="100"/>
        <c:noMultiLvlLbl val="0"/>
      </c:catAx>
      <c:valAx>
        <c:axId val="1291139263"/>
        <c:scaling>
          <c:orientation val="minMax"/>
        </c:scaling>
        <c:delete val="1"/>
        <c:axPos val="b"/>
        <c:numFmt formatCode="General" sourceLinked="1"/>
        <c:majorTickMark val="none"/>
        <c:minorTickMark val="none"/>
        <c:tickLblPos val="nextTo"/>
        <c:crossAx val="1291145503"/>
        <c:crosses val="autoZero"/>
        <c:crossBetween val="between"/>
      </c:valAx>
      <c:spPr>
        <a:noFill/>
        <a:ln>
          <a:noFill/>
        </a:ln>
        <a:effectLst/>
      </c:spPr>
    </c:plotArea>
    <c:legend>
      <c:legendPos val="r"/>
      <c:layout>
        <c:manualLayout>
          <c:xMode val="edge"/>
          <c:yMode val="edge"/>
          <c:x val="0.83269378274912187"/>
          <c:y val="0.23316531040314525"/>
          <c:w val="0.14874466280665552"/>
          <c:h val="0.573223075149079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Dashboard.xlsx]On-time Delivery by Facility!PivotTable13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Facility by On_time Per(%)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'On-time Delivery by Facility'!$C$50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'On-time Delivery by Facility'!$B$51:$B$60</c:f>
              <c:strCache>
                <c:ptCount val="10"/>
                <c:pt idx="0">
                  <c:v>Philadelphia Hub</c:v>
                </c:pt>
                <c:pt idx="1">
                  <c:v>Houston Distribution Center</c:v>
                </c:pt>
                <c:pt idx="2">
                  <c:v>Charlotte Distribution Center</c:v>
                </c:pt>
                <c:pt idx="3">
                  <c:v>Las Vegas Terminal</c:v>
                </c:pt>
                <c:pt idx="4">
                  <c:v>Atlanta Warehouse</c:v>
                </c:pt>
                <c:pt idx="5">
                  <c:v>Detroit Hub</c:v>
                </c:pt>
                <c:pt idx="6">
                  <c:v>Miami Distribution Center</c:v>
                </c:pt>
                <c:pt idx="7">
                  <c:v>Nashville Distribution Center</c:v>
                </c:pt>
                <c:pt idx="8">
                  <c:v>Indianapolis Warehouse</c:v>
                </c:pt>
                <c:pt idx="9">
                  <c:v>Dallas Distribution Center</c:v>
                </c:pt>
              </c:strCache>
            </c:strRef>
          </c:cat>
          <c:val>
            <c:numRef>
              <c:f>'On-time Delivery by Facility'!$C$51:$C$60</c:f>
              <c:numCache>
                <c:formatCode>General</c:formatCode>
                <c:ptCount val="10"/>
                <c:pt idx="0">
                  <c:v>47.3</c:v>
                </c:pt>
                <c:pt idx="1">
                  <c:v>47.1</c:v>
                </c:pt>
                <c:pt idx="2">
                  <c:v>46.3</c:v>
                </c:pt>
                <c:pt idx="3">
                  <c:v>46.2</c:v>
                </c:pt>
                <c:pt idx="4">
                  <c:v>45.1</c:v>
                </c:pt>
                <c:pt idx="5">
                  <c:v>44.2</c:v>
                </c:pt>
                <c:pt idx="6">
                  <c:v>43.8</c:v>
                </c:pt>
                <c:pt idx="7">
                  <c:v>43.7</c:v>
                </c:pt>
                <c:pt idx="8">
                  <c:v>43.7</c:v>
                </c:pt>
                <c:pt idx="9">
                  <c:v>43.3</c:v>
                </c:pt>
              </c:numCache>
            </c:numRef>
          </c:val>
          <c:extLst>
            <c:ext xmlns:c16="http://schemas.microsoft.com/office/drawing/2014/chart" uri="{C3380CC4-5D6E-409C-BE32-E72D297353CC}">
              <c16:uniqueId val="{00000000-6679-4360-8ADA-E0BF292A93AB}"/>
            </c:ext>
          </c:extLst>
        </c:ser>
        <c:dLbls>
          <c:showLegendKey val="0"/>
          <c:showVal val="0"/>
          <c:showCatName val="0"/>
          <c:showSerName val="0"/>
          <c:showPercent val="0"/>
          <c:showBubbleSize val="0"/>
        </c:dLbls>
        <c:gapWidth val="100"/>
        <c:axId val="995712160"/>
        <c:axId val="995695840"/>
      </c:barChart>
      <c:catAx>
        <c:axId val="995712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695840"/>
        <c:crosses val="autoZero"/>
        <c:auto val="1"/>
        <c:lblAlgn val="ctr"/>
        <c:lblOffset val="100"/>
        <c:noMultiLvlLbl val="0"/>
      </c:catAx>
      <c:valAx>
        <c:axId val="995695840"/>
        <c:scaling>
          <c:orientation val="minMax"/>
        </c:scaling>
        <c:delete val="1"/>
        <c:axPos val="b"/>
        <c:numFmt formatCode="General" sourceLinked="1"/>
        <c:majorTickMark val="none"/>
        <c:minorTickMark val="none"/>
        <c:tickLblPos val="nextTo"/>
        <c:crossAx val="99571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Dashboard.xlsx]Montly revenue!PivotTable1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Revenue Trend (Jan 2022- Dec 2024)</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'Montly revenue'!$I$4:$I$5</c:f>
              <c:strCache>
                <c:ptCount val="1"/>
                <c:pt idx="0">
                  <c:v>2022</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'Montly revenue'!$H$6:$H$18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 revenue'!$I$6:$I$18</c:f>
              <c:numCache>
                <c:formatCode>"$"#,##0.00</c:formatCode>
                <c:ptCount val="12"/>
                <c:pt idx="0">
                  <c:v>7566361.9900000002</c:v>
                </c:pt>
                <c:pt idx="1">
                  <c:v>6574259.0700000003</c:v>
                </c:pt>
                <c:pt idx="2">
                  <c:v>7401197.0499999998</c:v>
                </c:pt>
                <c:pt idx="3">
                  <c:v>7156041.2199999997</c:v>
                </c:pt>
                <c:pt idx="4">
                  <c:v>7518061.3300000001</c:v>
                </c:pt>
                <c:pt idx="5">
                  <c:v>7325637.6900000004</c:v>
                </c:pt>
                <c:pt idx="6">
                  <c:v>7380097.2300000004</c:v>
                </c:pt>
                <c:pt idx="7">
                  <c:v>7716839.5700000003</c:v>
                </c:pt>
                <c:pt idx="8">
                  <c:v>7108889.8300000001</c:v>
                </c:pt>
                <c:pt idx="9">
                  <c:v>7501831.5599999996</c:v>
                </c:pt>
                <c:pt idx="10">
                  <c:v>7260206.3600000003</c:v>
                </c:pt>
                <c:pt idx="11">
                  <c:v>7341477.1100000003</c:v>
                </c:pt>
              </c:numCache>
            </c:numRef>
          </c:val>
          <c:smooth val="0"/>
          <c:extLst>
            <c:ext xmlns:c16="http://schemas.microsoft.com/office/drawing/2014/chart" uri="{C3380CC4-5D6E-409C-BE32-E72D297353CC}">
              <c16:uniqueId val="{00000000-2240-43ED-82CB-E95AC8BAFCD7}"/>
            </c:ext>
          </c:extLst>
        </c:ser>
        <c:ser>
          <c:idx val="1"/>
          <c:order val="1"/>
          <c:tx>
            <c:strRef>
              <c:f>'Montly revenue'!$J$4:$J$5</c:f>
              <c:strCache>
                <c:ptCount val="1"/>
                <c:pt idx="0">
                  <c:v>2023</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'Montly revenue'!$H$6:$H$18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 revenue'!$J$6:$J$18</c:f>
              <c:numCache>
                <c:formatCode>"$"#,##0.00</c:formatCode>
                <c:ptCount val="12"/>
                <c:pt idx="0">
                  <c:v>7428081.3099999996</c:v>
                </c:pt>
                <c:pt idx="1">
                  <c:v>6618783</c:v>
                </c:pt>
                <c:pt idx="2">
                  <c:v>7509745.7000000002</c:v>
                </c:pt>
                <c:pt idx="3">
                  <c:v>7289831.1399999997</c:v>
                </c:pt>
                <c:pt idx="4">
                  <c:v>7243795.2199999997</c:v>
                </c:pt>
                <c:pt idx="5">
                  <c:v>7278443.2300000004</c:v>
                </c:pt>
                <c:pt idx="6">
                  <c:v>7576414.1399999997</c:v>
                </c:pt>
                <c:pt idx="7">
                  <c:v>7194393.5800000001</c:v>
                </c:pt>
                <c:pt idx="8">
                  <c:v>7018436.21</c:v>
                </c:pt>
                <c:pt idx="9">
                  <c:v>7406523.7199999997</c:v>
                </c:pt>
                <c:pt idx="10">
                  <c:v>7235373.4699999997</c:v>
                </c:pt>
                <c:pt idx="11">
                  <c:v>7155728.9299999997</c:v>
                </c:pt>
              </c:numCache>
            </c:numRef>
          </c:val>
          <c:smooth val="0"/>
          <c:extLst>
            <c:ext xmlns:c16="http://schemas.microsoft.com/office/drawing/2014/chart" uri="{C3380CC4-5D6E-409C-BE32-E72D297353CC}">
              <c16:uniqueId val="{00000005-E996-4CF2-A9F8-830F7CEC6530}"/>
            </c:ext>
          </c:extLst>
        </c:ser>
        <c:ser>
          <c:idx val="2"/>
          <c:order val="2"/>
          <c:tx>
            <c:strRef>
              <c:f>'Montly revenue'!$K$4:$K$5</c:f>
              <c:strCache>
                <c:ptCount val="1"/>
                <c:pt idx="0">
                  <c:v>2024</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'Montly revenue'!$H$6:$H$18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 revenue'!$K$6:$K$18</c:f>
              <c:numCache>
                <c:formatCode>"$"#,##0.00</c:formatCode>
                <c:ptCount val="12"/>
                <c:pt idx="0">
                  <c:v>7386201.0499999998</c:v>
                </c:pt>
                <c:pt idx="1">
                  <c:v>6970220.9400000004</c:v>
                </c:pt>
                <c:pt idx="2">
                  <c:v>7453599</c:v>
                </c:pt>
                <c:pt idx="3">
                  <c:v>7122948.7300000004</c:v>
                </c:pt>
                <c:pt idx="4">
                  <c:v>7569586.9500000002</c:v>
                </c:pt>
                <c:pt idx="5">
                  <c:v>7489030.25</c:v>
                </c:pt>
                <c:pt idx="6">
                  <c:v>7310741.9900000002</c:v>
                </c:pt>
                <c:pt idx="7">
                  <c:v>7349694.5</c:v>
                </c:pt>
                <c:pt idx="8">
                  <c:v>7145569.3700000001</c:v>
                </c:pt>
                <c:pt idx="9">
                  <c:v>7497105.7300000004</c:v>
                </c:pt>
                <c:pt idx="10">
                  <c:v>7095885.9299999997</c:v>
                </c:pt>
                <c:pt idx="11">
                  <c:v>7328766.2300000004</c:v>
                </c:pt>
              </c:numCache>
            </c:numRef>
          </c:val>
          <c:smooth val="0"/>
          <c:extLst>
            <c:ext xmlns:c16="http://schemas.microsoft.com/office/drawing/2014/chart" uri="{C3380CC4-5D6E-409C-BE32-E72D297353CC}">
              <c16:uniqueId val="{00000006-E996-4CF2-A9F8-830F7CEC6530}"/>
            </c:ext>
          </c:extLst>
        </c:ser>
        <c:dLbls>
          <c:showLegendKey val="0"/>
          <c:showVal val="0"/>
          <c:showCatName val="0"/>
          <c:showSerName val="0"/>
          <c:showPercent val="0"/>
          <c:showBubbleSize val="0"/>
        </c:dLbls>
        <c:marker val="1"/>
        <c:smooth val="0"/>
        <c:axId val="323941056"/>
        <c:axId val="323944416"/>
      </c:lineChart>
      <c:catAx>
        <c:axId val="3239410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944416"/>
        <c:crosses val="autoZero"/>
        <c:auto val="1"/>
        <c:lblAlgn val="ctr"/>
        <c:lblOffset val="100"/>
        <c:noMultiLvlLbl val="0"/>
      </c:catAx>
      <c:valAx>
        <c:axId val="323944416"/>
        <c:scaling>
          <c:orientation val="minMax"/>
        </c:scaling>
        <c:delete val="1"/>
        <c:axPos val="l"/>
        <c:numFmt formatCode="&quot;$&quot;#,##0.00" sourceLinked="1"/>
        <c:majorTickMark val="out"/>
        <c:minorTickMark val="none"/>
        <c:tickLblPos val="nextTo"/>
        <c:crossAx val="32394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Dashboard.xlsx]Top Customers!PivotTable3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Customers by Revenue(2022-2024)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Customers'!$I$4:$I$5</c:f>
              <c:strCache>
                <c:ptCount val="1"/>
                <c:pt idx="0">
                  <c:v>Contract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Customers'!$H$6:$H$16</c:f>
              <c:strCache>
                <c:ptCount val="10"/>
                <c:pt idx="0">
                  <c:v>Global Wholesale</c:v>
                </c:pt>
                <c:pt idx="1">
                  <c:v>ABC Distribution</c:v>
                </c:pt>
                <c:pt idx="2">
                  <c:v>ABC Supply Chain</c:v>
                </c:pt>
                <c:pt idx="3">
                  <c:v>Pacific Corp</c:v>
                </c:pt>
                <c:pt idx="4">
                  <c:v>XYZ Foods</c:v>
                </c:pt>
                <c:pt idx="5">
                  <c:v>Continental Supply Chain</c:v>
                </c:pt>
                <c:pt idx="6">
                  <c:v>XYZ Wholesale</c:v>
                </c:pt>
                <c:pt idx="7">
                  <c:v>Metro Wholesale</c:v>
                </c:pt>
                <c:pt idx="8">
                  <c:v>First Logistics</c:v>
                </c:pt>
                <c:pt idx="9">
                  <c:v>First Group</c:v>
                </c:pt>
              </c:strCache>
            </c:strRef>
          </c:cat>
          <c:val>
            <c:numRef>
              <c:f>'Top Customers'!$I$6:$I$16</c:f>
              <c:numCache>
                <c:formatCode>"$"#,##0.00</c:formatCode>
                <c:ptCount val="10"/>
                <c:pt idx="0">
                  <c:v>1380618.52</c:v>
                </c:pt>
                <c:pt idx="2">
                  <c:v>1407443.52</c:v>
                </c:pt>
                <c:pt idx="3">
                  <c:v>2754998.82</c:v>
                </c:pt>
                <c:pt idx="4">
                  <c:v>1415688.97</c:v>
                </c:pt>
                <c:pt idx="5">
                  <c:v>1396737.36</c:v>
                </c:pt>
                <c:pt idx="6">
                  <c:v>5282241.66</c:v>
                </c:pt>
                <c:pt idx="8">
                  <c:v>1373861.77</c:v>
                </c:pt>
                <c:pt idx="9">
                  <c:v>2669890.58</c:v>
                </c:pt>
              </c:numCache>
            </c:numRef>
          </c:val>
          <c:extLst>
            <c:ext xmlns:c16="http://schemas.microsoft.com/office/drawing/2014/chart" uri="{C3380CC4-5D6E-409C-BE32-E72D297353CC}">
              <c16:uniqueId val="{00000000-9539-42E3-98CB-4EBFBAFAA11E}"/>
            </c:ext>
          </c:extLst>
        </c:ser>
        <c:ser>
          <c:idx val="1"/>
          <c:order val="1"/>
          <c:tx>
            <c:strRef>
              <c:f>'Top Customers'!$J$4:$J$5</c:f>
              <c:strCache>
                <c:ptCount val="1"/>
                <c:pt idx="0">
                  <c:v>Dedicated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Customers'!$H$6:$H$16</c:f>
              <c:strCache>
                <c:ptCount val="10"/>
                <c:pt idx="0">
                  <c:v>Global Wholesale</c:v>
                </c:pt>
                <c:pt idx="1">
                  <c:v>ABC Distribution</c:v>
                </c:pt>
                <c:pt idx="2">
                  <c:v>ABC Supply Chain</c:v>
                </c:pt>
                <c:pt idx="3">
                  <c:v>Pacific Corp</c:v>
                </c:pt>
                <c:pt idx="4">
                  <c:v>XYZ Foods</c:v>
                </c:pt>
                <c:pt idx="5">
                  <c:v>Continental Supply Chain</c:v>
                </c:pt>
                <c:pt idx="6">
                  <c:v>XYZ Wholesale</c:v>
                </c:pt>
                <c:pt idx="7">
                  <c:v>Metro Wholesale</c:v>
                </c:pt>
                <c:pt idx="8">
                  <c:v>First Logistics</c:v>
                </c:pt>
                <c:pt idx="9">
                  <c:v>First Group</c:v>
                </c:pt>
              </c:strCache>
            </c:strRef>
          </c:cat>
          <c:val>
            <c:numRef>
              <c:f>'Top Customers'!$J$6:$J$16</c:f>
              <c:numCache>
                <c:formatCode>"$"#,##0.00</c:formatCode>
                <c:ptCount val="10"/>
                <c:pt idx="0">
                  <c:v>1370567.97</c:v>
                </c:pt>
                <c:pt idx="1">
                  <c:v>2776002.5600000001</c:v>
                </c:pt>
                <c:pt idx="2">
                  <c:v>2665640.67</c:v>
                </c:pt>
                <c:pt idx="3">
                  <c:v>1395643.12</c:v>
                </c:pt>
                <c:pt idx="4">
                  <c:v>1544419.81</c:v>
                </c:pt>
                <c:pt idx="5">
                  <c:v>2687863.85</c:v>
                </c:pt>
                <c:pt idx="7">
                  <c:v>2587394.04</c:v>
                </c:pt>
                <c:pt idx="8">
                  <c:v>3651234.38</c:v>
                </c:pt>
                <c:pt idx="9">
                  <c:v>3688730.99</c:v>
                </c:pt>
              </c:numCache>
            </c:numRef>
          </c:val>
          <c:extLst>
            <c:ext xmlns:c16="http://schemas.microsoft.com/office/drawing/2014/chart" uri="{C3380CC4-5D6E-409C-BE32-E72D297353CC}">
              <c16:uniqueId val="{00000000-6DBF-4340-8130-2C26F669A192}"/>
            </c:ext>
          </c:extLst>
        </c:ser>
        <c:ser>
          <c:idx val="2"/>
          <c:order val="2"/>
          <c:tx>
            <c:strRef>
              <c:f>'Top Customers'!$K$4:$K$5</c:f>
              <c:strCache>
                <c:ptCount val="1"/>
                <c:pt idx="0">
                  <c:v>Spot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Customers'!$H$6:$H$16</c:f>
              <c:strCache>
                <c:ptCount val="10"/>
                <c:pt idx="0">
                  <c:v>Global Wholesale</c:v>
                </c:pt>
                <c:pt idx="1">
                  <c:v>ABC Distribution</c:v>
                </c:pt>
                <c:pt idx="2">
                  <c:v>ABC Supply Chain</c:v>
                </c:pt>
                <c:pt idx="3">
                  <c:v>Pacific Corp</c:v>
                </c:pt>
                <c:pt idx="4">
                  <c:v>XYZ Foods</c:v>
                </c:pt>
                <c:pt idx="5">
                  <c:v>Continental Supply Chain</c:v>
                </c:pt>
                <c:pt idx="6">
                  <c:v>XYZ Wholesale</c:v>
                </c:pt>
                <c:pt idx="7">
                  <c:v>Metro Wholesale</c:v>
                </c:pt>
                <c:pt idx="8">
                  <c:v>First Logistics</c:v>
                </c:pt>
                <c:pt idx="9">
                  <c:v>First Group</c:v>
                </c:pt>
              </c:strCache>
            </c:strRef>
          </c:cat>
          <c:val>
            <c:numRef>
              <c:f>'Top Customers'!$K$6:$K$16</c:f>
              <c:numCache>
                <c:formatCode>"$"#,##0.00</c:formatCode>
                <c:ptCount val="10"/>
                <c:pt idx="0">
                  <c:v>1293542.3799999999</c:v>
                </c:pt>
                <c:pt idx="1">
                  <c:v>1286854.9099999999</c:v>
                </c:pt>
                <c:pt idx="4">
                  <c:v>1338825.8700000001</c:v>
                </c:pt>
                <c:pt idx="5">
                  <c:v>1142845.27</c:v>
                </c:pt>
                <c:pt idx="7">
                  <c:v>2820843.53</c:v>
                </c:pt>
                <c:pt idx="8">
                  <c:v>1358967.84</c:v>
                </c:pt>
                <c:pt idx="9">
                  <c:v>2778058.61</c:v>
                </c:pt>
              </c:numCache>
            </c:numRef>
          </c:val>
          <c:extLst>
            <c:ext xmlns:c16="http://schemas.microsoft.com/office/drawing/2014/chart" uri="{C3380CC4-5D6E-409C-BE32-E72D297353CC}">
              <c16:uniqueId val="{00000001-6DBF-4340-8130-2C26F669A192}"/>
            </c:ext>
          </c:extLst>
        </c:ser>
        <c:dLbls>
          <c:showLegendKey val="0"/>
          <c:showVal val="0"/>
          <c:showCatName val="0"/>
          <c:showSerName val="0"/>
          <c:showPercent val="0"/>
          <c:showBubbleSize val="0"/>
        </c:dLbls>
        <c:gapWidth val="115"/>
        <c:overlap val="100"/>
        <c:axId val="1435278640"/>
        <c:axId val="1435277200"/>
      </c:barChart>
      <c:catAx>
        <c:axId val="14352786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5277200"/>
        <c:crosses val="autoZero"/>
        <c:auto val="1"/>
        <c:lblAlgn val="ctr"/>
        <c:lblOffset val="100"/>
        <c:noMultiLvlLbl val="0"/>
      </c:catAx>
      <c:valAx>
        <c:axId val="1435277200"/>
        <c:scaling>
          <c:orientation val="minMax"/>
        </c:scaling>
        <c:delete val="1"/>
        <c:axPos val="b"/>
        <c:numFmt formatCode="&quot;$&quot;#,##0.00" sourceLinked="1"/>
        <c:majorTickMark val="out"/>
        <c:minorTickMark val="none"/>
        <c:tickLblPos val="nextTo"/>
        <c:crossAx val="143527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Dashboard.xlsx]Maintenance Cost!PivotTable1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Maintenance Spend Distribution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'Maintenance Cost'!$C$12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21-4630-9492-AF00DBC85A9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21-4630-9492-AF00DBC85A9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521-4630-9492-AF00DBC85A9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521-4630-9492-AF00DBC85A9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521-4630-9492-AF00DBC85A9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521-4630-9492-AF00DBC85A9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521-4630-9492-AF00DBC85A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'Maintenance Cost'!$B$13:$B$20</c:f>
              <c:strCache>
                <c:ptCount val="7"/>
                <c:pt idx="0">
                  <c:v>Preventive</c:v>
                </c:pt>
                <c:pt idx="1">
                  <c:v>Repair</c:v>
                </c:pt>
                <c:pt idx="2">
                  <c:v>Tire</c:v>
                </c:pt>
                <c:pt idx="3">
                  <c:v>Brake</c:v>
                </c:pt>
                <c:pt idx="4">
                  <c:v>Engine</c:v>
                </c:pt>
                <c:pt idx="5">
                  <c:v>Transmission</c:v>
                </c:pt>
                <c:pt idx="6">
                  <c:v>Inspection</c:v>
                </c:pt>
              </c:strCache>
            </c:strRef>
          </c:cat>
          <c:val>
            <c:numRef>
              <c:f>'Maintenance Cost'!$C$13:$C$20</c:f>
              <c:numCache>
                <c:formatCode>"$"#,##0.00</c:formatCode>
                <c:ptCount val="7"/>
                <c:pt idx="0">
                  <c:v>963576.34</c:v>
                </c:pt>
                <c:pt idx="1">
                  <c:v>945375.44</c:v>
                </c:pt>
                <c:pt idx="2">
                  <c:v>919413.24</c:v>
                </c:pt>
                <c:pt idx="3">
                  <c:v>911667.23</c:v>
                </c:pt>
                <c:pt idx="4">
                  <c:v>890537.88</c:v>
                </c:pt>
                <c:pt idx="5">
                  <c:v>879620.87</c:v>
                </c:pt>
                <c:pt idx="6">
                  <c:v>220382.28</c:v>
                </c:pt>
              </c:numCache>
            </c:numRef>
          </c:val>
          <c:extLst>
            <c:ext xmlns:c16="http://schemas.microsoft.com/office/drawing/2014/chart" uri="{C3380CC4-5D6E-409C-BE32-E72D297353CC}">
              <c16:uniqueId val="{00000000-DABC-4B2E-8AD5-2BB63C6CD6B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Dashboard.xlsx]Fueling vs Revenue !PivotTable2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vs Fuel Spend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33033033033031E-2"/>
          <c:y val="0.20508430609597925"/>
          <c:w val="0.62357239128892661"/>
          <c:h val="0.67456151638632722"/>
        </c:manualLayout>
      </c:layout>
      <c:barChart>
        <c:barDir val="col"/>
        <c:grouping val="clustered"/>
        <c:varyColors val="0"/>
        <c:ser>
          <c:idx val="0"/>
          <c:order val="0"/>
          <c:tx>
            <c:strRef>
              <c:f>'Fueling vs Revenue '!$I$16</c:f>
              <c:strCache>
                <c:ptCount val="1"/>
                <c:pt idx="0">
                  <c:v>Sum of total_revenue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'Fueling vs Revenue '!$H$17:$H$29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'Fueling vs Revenue '!$I$17:$I$29</c:f>
              <c:numCache>
                <c:formatCode>"$"#,##0.00</c:formatCode>
                <c:ptCount val="12"/>
                <c:pt idx="0">
                  <c:v>22380644.350000001</c:v>
                </c:pt>
                <c:pt idx="1">
                  <c:v>20163263.010000002</c:v>
                </c:pt>
                <c:pt idx="2">
                  <c:v>22364541.75</c:v>
                </c:pt>
                <c:pt idx="3">
                  <c:v>21568821.09</c:v>
                </c:pt>
                <c:pt idx="4">
                  <c:v>22331443.5</c:v>
                </c:pt>
                <c:pt idx="5">
                  <c:v>22093111.170000002</c:v>
                </c:pt>
                <c:pt idx="6">
                  <c:v>22267253.359999999</c:v>
                </c:pt>
                <c:pt idx="7">
                  <c:v>22260927.649999999</c:v>
                </c:pt>
                <c:pt idx="8">
                  <c:v>21272895.41</c:v>
                </c:pt>
                <c:pt idx="9">
                  <c:v>22405461.010000002</c:v>
                </c:pt>
                <c:pt idx="10">
                  <c:v>21591465.760000002</c:v>
                </c:pt>
                <c:pt idx="11">
                  <c:v>21825972.27</c:v>
                </c:pt>
              </c:numCache>
            </c:numRef>
          </c:val>
          <c:extLst>
            <c:ext xmlns:c16="http://schemas.microsoft.com/office/drawing/2014/chart" uri="{C3380CC4-5D6E-409C-BE32-E72D297353CC}">
              <c16:uniqueId val="{00000000-2ED6-41CF-831B-49FC0E69482D}"/>
            </c:ext>
          </c:extLst>
        </c:ser>
        <c:dLbls>
          <c:showLegendKey val="0"/>
          <c:showVal val="0"/>
          <c:showCatName val="0"/>
          <c:showSerName val="0"/>
          <c:showPercent val="0"/>
          <c:showBubbleSize val="0"/>
        </c:dLbls>
        <c:gapWidth val="219"/>
        <c:overlap val="-27"/>
        <c:axId val="1067044527"/>
        <c:axId val="1067046927"/>
      </c:barChart>
      <c:lineChart>
        <c:grouping val="standard"/>
        <c:varyColors val="0"/>
        <c:ser>
          <c:idx val="1"/>
          <c:order val="1"/>
          <c:tx>
            <c:strRef>
              <c:f>'Fueling vs Revenue '!$J$16</c:f>
              <c:strCache>
                <c:ptCount val="1"/>
                <c:pt idx="0">
                  <c:v>Sum of fuel_spend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'Fueling vs Revenue '!$H$17:$H$29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'Fueling vs Revenue '!$J$17:$J$29</c:f>
              <c:numCache>
                <c:formatCode>"$"#,##0.00</c:formatCode>
                <c:ptCount val="12"/>
                <c:pt idx="0">
                  <c:v>7966336.6699999999</c:v>
                </c:pt>
                <c:pt idx="1">
                  <c:v>7329837.1799999997</c:v>
                </c:pt>
                <c:pt idx="2">
                  <c:v>8181059.9100000001</c:v>
                </c:pt>
                <c:pt idx="3">
                  <c:v>7898304.8200000003</c:v>
                </c:pt>
                <c:pt idx="4">
                  <c:v>8039722.6299999999</c:v>
                </c:pt>
                <c:pt idx="5">
                  <c:v>7894984.5099999998</c:v>
                </c:pt>
                <c:pt idx="6">
                  <c:v>8217044.7599999998</c:v>
                </c:pt>
                <c:pt idx="7">
                  <c:v>8183551.25</c:v>
                </c:pt>
                <c:pt idx="8">
                  <c:v>7797986.9000000004</c:v>
                </c:pt>
                <c:pt idx="9">
                  <c:v>8233074.1200000001</c:v>
                </c:pt>
                <c:pt idx="10">
                  <c:v>7874511.5599999996</c:v>
                </c:pt>
                <c:pt idx="11">
                  <c:v>7883308.8300000001</c:v>
                </c:pt>
              </c:numCache>
            </c:numRef>
          </c:val>
          <c:smooth val="0"/>
          <c:extLst>
            <c:ext xmlns:c16="http://schemas.microsoft.com/office/drawing/2014/chart" uri="{C3380CC4-5D6E-409C-BE32-E72D297353CC}">
              <c16:uniqueId val="{00000001-2ED6-41CF-831B-49FC0E69482D}"/>
            </c:ext>
          </c:extLst>
        </c:ser>
        <c:dLbls>
          <c:showLegendKey val="0"/>
          <c:showVal val="0"/>
          <c:showCatName val="0"/>
          <c:showSerName val="0"/>
          <c:showPercent val="0"/>
          <c:showBubbleSize val="0"/>
        </c:dLbls>
        <c:marker val="1"/>
        <c:smooth val="0"/>
        <c:axId val="1067003727"/>
        <c:axId val="1067007087"/>
      </c:lineChart>
      <c:catAx>
        <c:axId val="106704452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046927"/>
        <c:crosses val="autoZero"/>
        <c:auto val="1"/>
        <c:lblAlgn val="ctr"/>
        <c:lblOffset val="100"/>
        <c:noMultiLvlLbl val="0"/>
      </c:catAx>
      <c:valAx>
        <c:axId val="1067046927"/>
        <c:scaling>
          <c:orientation val="minMax"/>
        </c:scaling>
        <c:delete val="1"/>
        <c:axPos val="l"/>
        <c:numFmt formatCode="&quot;$&quot;#,##0.00" sourceLinked="1"/>
        <c:majorTickMark val="none"/>
        <c:minorTickMark val="none"/>
        <c:tickLblPos val="nextTo"/>
        <c:crossAx val="1067044527"/>
        <c:crosses val="autoZero"/>
        <c:crossBetween val="between"/>
      </c:valAx>
      <c:valAx>
        <c:axId val="1067007087"/>
        <c:scaling>
          <c:orientation val="minMax"/>
        </c:scaling>
        <c:delete val="1"/>
        <c:axPos val="r"/>
        <c:numFmt formatCode="&quot;$&quot;#,##0.00" sourceLinked="1"/>
        <c:majorTickMark val="none"/>
        <c:minorTickMark val="none"/>
        <c:tickLblPos val="nextTo"/>
        <c:crossAx val="1067003727"/>
        <c:crosses val="max"/>
        <c:crossBetween val="between"/>
      </c:valAx>
      <c:catAx>
        <c:axId val="1067003727"/>
        <c:scaling>
          <c:orientation val="minMax"/>
        </c:scaling>
        <c:delete val="1"/>
        <c:axPos val="t"/>
        <c:numFmt formatCode="General" sourceLinked="1"/>
        <c:majorTickMark val="out"/>
        <c:minorTickMark val="none"/>
        <c:tickLblPos val="nextTo"/>
        <c:crossAx val="1067007087"/>
        <c:crosses val="max"/>
        <c:auto val="1"/>
        <c:lblAlgn val="ctr"/>
        <c:lblOffset val="100"/>
        <c:noMultiLvlLbl val="0"/>
      </c:catAx>
      <c:spPr>
        <a:noFill/>
        <a:ln>
          <a:noFill/>
        </a:ln>
        <a:effectLst/>
      </c:spPr>
    </c:plotArea>
    <c:legend>
      <c:legendPos val="r"/>
      <c:layout>
        <c:manualLayout>
          <c:xMode val="edge"/>
          <c:yMode val="edge"/>
          <c:x val="0.65360242131895674"/>
          <c:y val="0.48645853120500016"/>
          <c:w val="0.3163675486510133"/>
          <c:h val="0.175098501792334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Dashboard.xlsx]Safety incidents!PivotTable3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Safety</a:t>
            </a:r>
            <a:r>
              <a:rPr lang="en-US" baseline="0"/>
              <a:t> Incident Exposure by Type</a:t>
            </a:r>
            <a:endParaRPr lang="en-US"/>
          </a:p>
        </c:rich>
      </c:tx>
      <c:layout>
        <c:manualLayout>
          <c:xMode val="edge"/>
          <c:yMode val="edge"/>
          <c:x val="0.1439096675415573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'Safety incidents'!$C$12</c:f>
              <c:strCache>
                <c:ptCount val="1"/>
                <c:pt idx="0">
                  <c:v>total_vehicle_damage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'Safety incidents'!$B$13:$B$18</c:f>
              <c:strCache>
                <c:ptCount val="5"/>
                <c:pt idx="0">
                  <c:v>Accident</c:v>
                </c:pt>
                <c:pt idx="1">
                  <c:v>Customer Complaint</c:v>
                </c:pt>
                <c:pt idx="2">
                  <c:v>DOT Violation</c:v>
                </c:pt>
                <c:pt idx="3">
                  <c:v>Equipment Damage</c:v>
                </c:pt>
                <c:pt idx="4">
                  <c:v>Moving Violation</c:v>
                </c:pt>
              </c:strCache>
            </c:strRef>
          </c:cat>
          <c:val>
            <c:numRef>
              <c:f>'Safety incidents'!$C$13:$C$18</c:f>
              <c:numCache>
                <c:formatCode>"$"#,##0.00</c:formatCode>
                <c:ptCount val="5"/>
                <c:pt idx="0">
                  <c:v>337990.48</c:v>
                </c:pt>
                <c:pt idx="1">
                  <c:v>351743.2</c:v>
                </c:pt>
                <c:pt idx="2">
                  <c:v>300252.95</c:v>
                </c:pt>
                <c:pt idx="3">
                  <c:v>408250.78</c:v>
                </c:pt>
                <c:pt idx="4">
                  <c:v>205323.7</c:v>
                </c:pt>
              </c:numCache>
            </c:numRef>
          </c:val>
          <c:extLst>
            <c:ext xmlns:c16="http://schemas.microsoft.com/office/drawing/2014/chart" uri="{C3380CC4-5D6E-409C-BE32-E72D297353CC}">
              <c16:uniqueId val="{00000000-E5C0-44BF-B745-BC05C0114FB7}"/>
            </c:ext>
          </c:extLst>
        </c:ser>
        <c:ser>
          <c:idx val="1"/>
          <c:order val="1"/>
          <c:tx>
            <c:strRef>
              <c:f>'Safety incidents'!$D$12</c:f>
              <c:strCache>
                <c:ptCount val="1"/>
                <c:pt idx="0">
                  <c:v>total_cargo_damage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'Safety incidents'!$B$13:$B$18</c:f>
              <c:strCache>
                <c:ptCount val="5"/>
                <c:pt idx="0">
                  <c:v>Accident</c:v>
                </c:pt>
                <c:pt idx="1">
                  <c:v>Customer Complaint</c:v>
                </c:pt>
                <c:pt idx="2">
                  <c:v>DOT Violation</c:v>
                </c:pt>
                <c:pt idx="3">
                  <c:v>Equipment Damage</c:v>
                </c:pt>
                <c:pt idx="4">
                  <c:v>Moving Violation</c:v>
                </c:pt>
              </c:strCache>
            </c:strRef>
          </c:cat>
          <c:val>
            <c:numRef>
              <c:f>'Safety incidents'!$D$13:$D$18</c:f>
              <c:numCache>
                <c:formatCode>"$"#,##0.00</c:formatCode>
                <c:ptCount val="5"/>
                <c:pt idx="0">
                  <c:v>149427.66</c:v>
                </c:pt>
                <c:pt idx="1">
                  <c:v>80748.740000000005</c:v>
                </c:pt>
                <c:pt idx="2">
                  <c:v>281194.27</c:v>
                </c:pt>
                <c:pt idx="3">
                  <c:v>332719.95</c:v>
                </c:pt>
                <c:pt idx="4">
                  <c:v>205520.1</c:v>
                </c:pt>
              </c:numCache>
            </c:numRef>
          </c:val>
          <c:extLst>
            <c:ext xmlns:c16="http://schemas.microsoft.com/office/drawing/2014/chart" uri="{C3380CC4-5D6E-409C-BE32-E72D297353CC}">
              <c16:uniqueId val="{00000001-E5C0-44BF-B745-BC05C0114FB7}"/>
            </c:ext>
          </c:extLst>
        </c:ser>
        <c:dLbls>
          <c:showLegendKey val="0"/>
          <c:showVal val="0"/>
          <c:showCatName val="0"/>
          <c:showSerName val="0"/>
          <c:showPercent val="0"/>
          <c:showBubbleSize val="0"/>
        </c:dLbls>
        <c:gapWidth val="150"/>
        <c:shape val="box"/>
        <c:axId val="1067030127"/>
        <c:axId val="1067052207"/>
        <c:axId val="0"/>
      </c:bar3DChart>
      <c:catAx>
        <c:axId val="10670301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052207"/>
        <c:crosses val="autoZero"/>
        <c:auto val="1"/>
        <c:lblAlgn val="ctr"/>
        <c:lblOffset val="100"/>
        <c:noMultiLvlLbl val="0"/>
      </c:catAx>
      <c:valAx>
        <c:axId val="1067052207"/>
        <c:scaling>
          <c:orientation val="minMax"/>
        </c:scaling>
        <c:delete val="1"/>
        <c:axPos val="b"/>
        <c:numFmt formatCode="&quot;$&quot;#,##0.00" sourceLinked="1"/>
        <c:majorTickMark val="out"/>
        <c:minorTickMark val="none"/>
        <c:tickLblPos val="nextTo"/>
        <c:crossAx val="106703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Dashboard.xlsx]Driver Performance!PivotTable6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Drivers by Trips &amp; Revenue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17294587055542"/>
          <c:y val="0.18300925925925926"/>
          <c:w val="0.62300813295199087"/>
          <c:h val="0.50688721201516473"/>
        </c:manualLayout>
      </c:layout>
      <c:bar3DChart>
        <c:barDir val="col"/>
        <c:grouping val="clustered"/>
        <c:varyColors val="0"/>
        <c:ser>
          <c:idx val="0"/>
          <c:order val="0"/>
          <c:tx>
            <c:strRef>
              <c:f>'Driver Performance'!$H$4</c:f>
              <c:strCache>
                <c:ptCount val="1"/>
                <c:pt idx="0">
                  <c:v>Sum of total_trips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'Driver Performance'!$G$5:$G$14</c:f>
              <c:strCache>
                <c:ptCount val="10"/>
                <c:pt idx="0">
                  <c:v>Thomas Gonzalez</c:v>
                </c:pt>
                <c:pt idx="1">
                  <c:v>William Wilson</c:v>
                </c:pt>
                <c:pt idx="2">
                  <c:v>William Anderson</c:v>
                </c:pt>
                <c:pt idx="3">
                  <c:v>John Thomas</c:v>
                </c:pt>
                <c:pt idx="4">
                  <c:v>Thomas Wilson</c:v>
                </c:pt>
                <c:pt idx="5">
                  <c:v>David Anderson</c:v>
                </c:pt>
                <c:pt idx="6">
                  <c:v>David Smith</c:v>
                </c:pt>
                <c:pt idx="7">
                  <c:v>Michael Anderson</c:v>
                </c:pt>
                <c:pt idx="8">
                  <c:v>James Gonzalez</c:v>
                </c:pt>
                <c:pt idx="9">
                  <c:v>Patricia Moore</c:v>
                </c:pt>
              </c:strCache>
            </c:strRef>
          </c:cat>
          <c:val>
            <c:numRef>
              <c:f>'Driver Performance'!$H$5:$H$14</c:f>
              <c:numCache>
                <c:formatCode>General</c:formatCode>
                <c:ptCount val="10"/>
                <c:pt idx="0">
                  <c:v>1414</c:v>
                </c:pt>
                <c:pt idx="1">
                  <c:v>1429</c:v>
                </c:pt>
                <c:pt idx="2">
                  <c:v>1391</c:v>
                </c:pt>
                <c:pt idx="3">
                  <c:v>1399</c:v>
                </c:pt>
                <c:pt idx="4">
                  <c:v>1365</c:v>
                </c:pt>
                <c:pt idx="5">
                  <c:v>1376</c:v>
                </c:pt>
                <c:pt idx="6">
                  <c:v>1386</c:v>
                </c:pt>
                <c:pt idx="7">
                  <c:v>1360</c:v>
                </c:pt>
                <c:pt idx="8">
                  <c:v>1342</c:v>
                </c:pt>
                <c:pt idx="9">
                  <c:v>1363</c:v>
                </c:pt>
              </c:numCache>
            </c:numRef>
          </c:val>
          <c:extLst>
            <c:ext xmlns:c16="http://schemas.microsoft.com/office/drawing/2014/chart" uri="{C3380CC4-5D6E-409C-BE32-E72D297353CC}">
              <c16:uniqueId val="{00000000-FE85-4546-971B-0F5DBD7FFE19}"/>
            </c:ext>
          </c:extLst>
        </c:ser>
        <c:ser>
          <c:idx val="1"/>
          <c:order val="1"/>
          <c:tx>
            <c:strRef>
              <c:f>'Driver Performance'!$I$4</c:f>
              <c:strCache>
                <c:ptCount val="1"/>
                <c:pt idx="0">
                  <c:v>Sum of total_revenue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'Driver Performance'!$G$5:$G$14</c:f>
              <c:strCache>
                <c:ptCount val="10"/>
                <c:pt idx="0">
                  <c:v>Thomas Gonzalez</c:v>
                </c:pt>
                <c:pt idx="1">
                  <c:v>William Wilson</c:v>
                </c:pt>
                <c:pt idx="2">
                  <c:v>William Anderson</c:v>
                </c:pt>
                <c:pt idx="3">
                  <c:v>John Thomas</c:v>
                </c:pt>
                <c:pt idx="4">
                  <c:v>Thomas Wilson</c:v>
                </c:pt>
                <c:pt idx="5">
                  <c:v>David Anderson</c:v>
                </c:pt>
                <c:pt idx="6">
                  <c:v>David Smith</c:v>
                </c:pt>
                <c:pt idx="7">
                  <c:v>Michael Anderson</c:v>
                </c:pt>
                <c:pt idx="8">
                  <c:v>James Gonzalez</c:v>
                </c:pt>
                <c:pt idx="9">
                  <c:v>Patricia Moore</c:v>
                </c:pt>
              </c:strCache>
            </c:strRef>
          </c:cat>
          <c:val>
            <c:numRef>
              <c:f>'Driver Performance'!$I$5:$I$14</c:f>
              <c:numCache>
                <c:formatCode>"$"#,##0.00</c:formatCode>
                <c:ptCount val="10"/>
                <c:pt idx="0">
                  <c:v>4550892.4989999998</c:v>
                </c:pt>
                <c:pt idx="1">
                  <c:v>4317292.818</c:v>
                </c:pt>
                <c:pt idx="2">
                  <c:v>4308125.74</c:v>
                </c:pt>
                <c:pt idx="3">
                  <c:v>4292544.3109999998</c:v>
                </c:pt>
                <c:pt idx="4">
                  <c:v>4288014.824</c:v>
                </c:pt>
                <c:pt idx="5">
                  <c:v>4208003.1880000001</c:v>
                </c:pt>
                <c:pt idx="6">
                  <c:v>4203019.4649999999</c:v>
                </c:pt>
                <c:pt idx="7">
                  <c:v>4194888.7759999996</c:v>
                </c:pt>
                <c:pt idx="8">
                  <c:v>4166713.0249999999</c:v>
                </c:pt>
                <c:pt idx="9">
                  <c:v>4131681.46</c:v>
                </c:pt>
              </c:numCache>
            </c:numRef>
          </c:val>
          <c:extLst>
            <c:ext xmlns:c16="http://schemas.microsoft.com/office/drawing/2014/chart" uri="{C3380CC4-5D6E-409C-BE32-E72D297353CC}">
              <c16:uniqueId val="{00000001-FE85-4546-971B-0F5DBD7FFE19}"/>
            </c:ext>
          </c:extLst>
        </c:ser>
        <c:dLbls>
          <c:showLegendKey val="0"/>
          <c:showVal val="0"/>
          <c:showCatName val="0"/>
          <c:showSerName val="0"/>
          <c:showPercent val="0"/>
          <c:showBubbleSize val="0"/>
        </c:dLbls>
        <c:gapWidth val="150"/>
        <c:shape val="box"/>
        <c:axId val="1067010927"/>
        <c:axId val="1067016687"/>
        <c:axId val="0"/>
      </c:bar3DChart>
      <c:catAx>
        <c:axId val="1067010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7016687"/>
        <c:crosses val="autoZero"/>
        <c:auto val="1"/>
        <c:lblAlgn val="ctr"/>
        <c:lblOffset val="100"/>
        <c:noMultiLvlLbl val="0"/>
      </c:catAx>
      <c:valAx>
        <c:axId val="1067016687"/>
        <c:scaling>
          <c:orientation val="minMax"/>
        </c:scaling>
        <c:delete val="1"/>
        <c:axPos val="l"/>
        <c:numFmt formatCode="General" sourceLinked="1"/>
        <c:majorTickMark val="none"/>
        <c:minorTickMark val="none"/>
        <c:tickLblPos val="nextTo"/>
        <c:crossAx val="1067010927"/>
        <c:crosses val="autoZero"/>
        <c:crossBetween val="between"/>
      </c:valAx>
      <c:spPr>
        <a:noFill/>
        <a:ln>
          <a:noFill/>
        </a:ln>
        <a:effectLst/>
      </c:spPr>
    </c:plotArea>
    <c:legend>
      <c:legendPos val="r"/>
      <c:layout>
        <c:manualLayout>
          <c:xMode val="edge"/>
          <c:yMode val="edge"/>
          <c:x val="0.78177842119510832"/>
          <c:y val="0.35365667833187514"/>
          <c:w val="0.19510258092738408"/>
          <c:h val="0.262732575094779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Dashboard.xlsx]Truck running mileage and Avera!PivotTable1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Truck</a:t>
            </a:r>
            <a:r>
              <a:rPr lang="en-US" baseline="0"/>
              <a:t> Make by Total Miles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'Truck running mileage and Avera'!$K$4</c:f>
              <c:strCache>
                <c:ptCount val="1"/>
                <c:pt idx="0">
                  <c:v>Count of truck_id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'Truck running mileage and Avera'!$J$5:$J$10</c:f>
              <c:strCache>
                <c:ptCount val="6"/>
                <c:pt idx="0">
                  <c:v>Kenworth</c:v>
                </c:pt>
                <c:pt idx="1">
                  <c:v>Mack</c:v>
                </c:pt>
                <c:pt idx="2">
                  <c:v>Freightliner</c:v>
                </c:pt>
                <c:pt idx="3">
                  <c:v>Peterbilt</c:v>
                </c:pt>
                <c:pt idx="4">
                  <c:v>International</c:v>
                </c:pt>
                <c:pt idx="5">
                  <c:v>Volvo</c:v>
                </c:pt>
              </c:strCache>
            </c:strRef>
          </c:cat>
          <c:val>
            <c:numRef>
              <c:f>'Truck running mileage and Avera'!$K$5:$K$10</c:f>
              <c:numCache>
                <c:formatCode>General</c:formatCode>
                <c:ptCount val="6"/>
                <c:pt idx="0">
                  <c:v>396</c:v>
                </c:pt>
                <c:pt idx="1">
                  <c:v>504</c:v>
                </c:pt>
                <c:pt idx="2">
                  <c:v>540</c:v>
                </c:pt>
                <c:pt idx="3">
                  <c:v>576</c:v>
                </c:pt>
                <c:pt idx="4">
                  <c:v>612</c:v>
                </c:pt>
                <c:pt idx="5">
                  <c:v>684</c:v>
                </c:pt>
              </c:numCache>
            </c:numRef>
          </c:val>
          <c:extLst>
            <c:ext xmlns:c16="http://schemas.microsoft.com/office/drawing/2014/chart" uri="{C3380CC4-5D6E-409C-BE32-E72D297353CC}">
              <c16:uniqueId val="{00000000-18B9-4708-9955-206084276DF5}"/>
            </c:ext>
          </c:extLst>
        </c:ser>
        <c:ser>
          <c:idx val="1"/>
          <c:order val="1"/>
          <c:tx>
            <c:strRef>
              <c:f>'Truck running mileage and Avera'!$L$4</c:f>
              <c:strCache>
                <c:ptCount val="1"/>
                <c:pt idx="0">
                  <c:v>Sum of total_miles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'Truck running mileage and Avera'!$J$5:$J$10</c:f>
              <c:strCache>
                <c:ptCount val="6"/>
                <c:pt idx="0">
                  <c:v>Kenworth</c:v>
                </c:pt>
                <c:pt idx="1">
                  <c:v>Mack</c:v>
                </c:pt>
                <c:pt idx="2">
                  <c:v>Freightliner</c:v>
                </c:pt>
                <c:pt idx="3">
                  <c:v>Peterbilt</c:v>
                </c:pt>
                <c:pt idx="4">
                  <c:v>International</c:v>
                </c:pt>
                <c:pt idx="5">
                  <c:v>Volvo</c:v>
                </c:pt>
              </c:strCache>
            </c:strRef>
          </c:cat>
          <c:val>
            <c:numRef>
              <c:f>'Truck running mileage and Avera'!$L$5:$L$10</c:f>
              <c:numCache>
                <c:formatCode>General</c:formatCode>
                <c:ptCount val="6"/>
                <c:pt idx="0">
                  <c:v>14263265</c:v>
                </c:pt>
                <c:pt idx="1">
                  <c:v>18109628</c:v>
                </c:pt>
                <c:pt idx="2">
                  <c:v>19587984</c:v>
                </c:pt>
                <c:pt idx="3">
                  <c:v>20958737</c:v>
                </c:pt>
                <c:pt idx="4">
                  <c:v>22037828</c:v>
                </c:pt>
                <c:pt idx="5">
                  <c:v>24778744</c:v>
                </c:pt>
              </c:numCache>
            </c:numRef>
          </c:val>
          <c:extLst>
            <c:ext xmlns:c16="http://schemas.microsoft.com/office/drawing/2014/chart" uri="{C3380CC4-5D6E-409C-BE32-E72D297353CC}">
              <c16:uniqueId val="{00000001-18B9-4708-9955-206084276DF5}"/>
            </c:ext>
          </c:extLst>
        </c:ser>
        <c:dLbls>
          <c:showLegendKey val="0"/>
          <c:showVal val="0"/>
          <c:showCatName val="0"/>
          <c:showSerName val="0"/>
          <c:showPercent val="0"/>
          <c:showBubbleSize val="0"/>
        </c:dLbls>
        <c:gapWidth val="150"/>
        <c:shape val="box"/>
        <c:axId val="1291117663"/>
        <c:axId val="1291111903"/>
        <c:axId val="0"/>
      </c:bar3DChart>
      <c:catAx>
        <c:axId val="1291117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1111903"/>
        <c:crosses val="autoZero"/>
        <c:auto val="1"/>
        <c:lblAlgn val="ctr"/>
        <c:lblOffset val="100"/>
        <c:noMultiLvlLbl val="0"/>
      </c:catAx>
      <c:valAx>
        <c:axId val="1291111903"/>
        <c:scaling>
          <c:orientation val="minMax"/>
        </c:scaling>
        <c:delete val="1"/>
        <c:axPos val="l"/>
        <c:numFmt formatCode="General" sourceLinked="1"/>
        <c:majorTickMark val="none"/>
        <c:minorTickMark val="none"/>
        <c:tickLblPos val="nextTo"/>
        <c:crossAx val="129111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Dashboard.xlsx]Route Revenue!PivotTable9</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Route by Ave.Rev per Load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'Route Revenue'!$C$63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'Route Revenue'!$B$64:$B$73</c:f>
              <c:strCache>
                <c:ptCount val="10"/>
                <c:pt idx="0">
                  <c:v>Houston, TX --&gt; Portland, OR</c:v>
                </c:pt>
                <c:pt idx="1">
                  <c:v>Miami, FL --&gt; Seattle, WA</c:v>
                </c:pt>
                <c:pt idx="2">
                  <c:v>Seattle, WA --&gt; Indianapolis, IN</c:v>
                </c:pt>
                <c:pt idx="3">
                  <c:v>Columbus, OH --&gt; Los Angeles, CA</c:v>
                </c:pt>
                <c:pt idx="4">
                  <c:v>Charlotte, NC --&gt; Seattle, WA</c:v>
                </c:pt>
                <c:pt idx="5">
                  <c:v>Columbus, OH --&gt; Portland, OR</c:v>
                </c:pt>
                <c:pt idx="6">
                  <c:v>Phoenix, AZ --&gt; Philadelphia, PA</c:v>
                </c:pt>
                <c:pt idx="7">
                  <c:v>Seattle, WA --&gt; Charlotte, NC</c:v>
                </c:pt>
                <c:pt idx="8">
                  <c:v>Philadelphia, PA --&gt; Seattle, WA</c:v>
                </c:pt>
                <c:pt idx="9">
                  <c:v>Charlotte, NC --&gt; Portland, OR</c:v>
                </c:pt>
              </c:strCache>
            </c:strRef>
          </c:cat>
          <c:val>
            <c:numRef>
              <c:f>'Route Revenue'!$C$64:$C$73</c:f>
              <c:numCache>
                <c:formatCode>"$"#,##0.00</c:formatCode>
                <c:ptCount val="10"/>
                <c:pt idx="0">
                  <c:v>5156.37</c:v>
                </c:pt>
                <c:pt idx="1">
                  <c:v>5188.28</c:v>
                </c:pt>
                <c:pt idx="2">
                  <c:v>5315.96</c:v>
                </c:pt>
                <c:pt idx="3">
                  <c:v>6193.74</c:v>
                </c:pt>
                <c:pt idx="4">
                  <c:v>6268.75</c:v>
                </c:pt>
                <c:pt idx="5">
                  <c:v>6286.25</c:v>
                </c:pt>
                <c:pt idx="6">
                  <c:v>6474.81</c:v>
                </c:pt>
                <c:pt idx="7">
                  <c:v>6486.76</c:v>
                </c:pt>
                <c:pt idx="8">
                  <c:v>6873.07</c:v>
                </c:pt>
                <c:pt idx="9">
                  <c:v>7077.37</c:v>
                </c:pt>
              </c:numCache>
            </c:numRef>
          </c:val>
          <c:extLst>
            <c:ext xmlns:c16="http://schemas.microsoft.com/office/drawing/2014/chart" uri="{C3380CC4-5D6E-409C-BE32-E72D297353CC}">
              <c16:uniqueId val="{00000000-419F-48A8-B680-ACCEE3C3CF07}"/>
            </c:ext>
          </c:extLst>
        </c:ser>
        <c:dLbls>
          <c:showLegendKey val="0"/>
          <c:showVal val="0"/>
          <c:showCatName val="0"/>
          <c:showSerName val="0"/>
          <c:showPercent val="0"/>
          <c:showBubbleSize val="0"/>
        </c:dLbls>
        <c:gapWidth val="150"/>
        <c:shape val="box"/>
        <c:axId val="2081911920"/>
        <c:axId val="2081913360"/>
        <c:axId val="0"/>
      </c:bar3DChart>
      <c:catAx>
        <c:axId val="2081911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1913360"/>
        <c:crosses val="autoZero"/>
        <c:auto val="1"/>
        <c:lblAlgn val="ctr"/>
        <c:lblOffset val="100"/>
        <c:noMultiLvlLbl val="0"/>
      </c:catAx>
      <c:valAx>
        <c:axId val="2081913360"/>
        <c:scaling>
          <c:orientation val="minMax"/>
        </c:scaling>
        <c:delete val="1"/>
        <c:axPos val="b"/>
        <c:numFmt formatCode="&quot;$&quot;#,##0.00" sourceLinked="1"/>
        <c:majorTickMark val="none"/>
        <c:minorTickMark val="none"/>
        <c:tickLblPos val="nextTo"/>
        <c:crossAx val="208191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Dashboard.xlsx]Route delayed delivery!PivotTable10</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On_time</a:t>
            </a:r>
            <a:r>
              <a:rPr lang="en-US" baseline="0"/>
              <a:t> vs Delayed Deliveries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462441614751752"/>
          <c:y val="0.20691771269177128"/>
          <c:w val="0.42616657836563931"/>
          <c:h val="0.73171548117154817"/>
        </c:manualLayout>
      </c:layout>
      <c:barChart>
        <c:barDir val="bar"/>
        <c:grouping val="clustered"/>
        <c:varyColors val="0"/>
        <c:ser>
          <c:idx val="0"/>
          <c:order val="0"/>
          <c:tx>
            <c:strRef>
              <c:f>'Route delayed delivery'!$C$65</c:f>
              <c:strCache>
                <c:ptCount val="1"/>
                <c:pt idx="0">
                  <c:v>on_time_deliveries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'Route delayed delivery'!$B$66:$B$75</c:f>
              <c:strCache>
                <c:ptCount val="10"/>
                <c:pt idx="0">
                  <c:v>Columbus, OH  --&gt;  Philadelphia, PA</c:v>
                </c:pt>
                <c:pt idx="1">
                  <c:v>Philadelphia, PA  --&gt;  New York, NY</c:v>
                </c:pt>
                <c:pt idx="2">
                  <c:v>Columbus, OH  --&gt;  Los Angeles, CA</c:v>
                </c:pt>
                <c:pt idx="3">
                  <c:v>Charlotte, NC  --&gt;  Memphis, TN</c:v>
                </c:pt>
                <c:pt idx="4">
                  <c:v>Seattle, WA  --&gt;  Houston, TX</c:v>
                </c:pt>
                <c:pt idx="5">
                  <c:v>Portland, OR  --&gt;  Seattle, WA</c:v>
                </c:pt>
                <c:pt idx="6">
                  <c:v>Memphis, TN  --&gt;  Minneapolis, MN</c:v>
                </c:pt>
                <c:pt idx="7">
                  <c:v>Memphis, TN  --&gt;  Los Angeles, CA</c:v>
                </c:pt>
                <c:pt idx="8">
                  <c:v>Atlanta, GA  --&gt;  Miami, FL</c:v>
                </c:pt>
                <c:pt idx="9">
                  <c:v>Dallas, TX  --&gt;  Indianapolis, IN</c:v>
                </c:pt>
              </c:strCache>
            </c:strRef>
          </c:cat>
          <c:val>
            <c:numRef>
              <c:f>'Route delayed delivery'!$C$66:$C$75</c:f>
              <c:numCache>
                <c:formatCode>General</c:formatCode>
                <c:ptCount val="10"/>
                <c:pt idx="0">
                  <c:v>733</c:v>
                </c:pt>
                <c:pt idx="1">
                  <c:v>680</c:v>
                </c:pt>
                <c:pt idx="2">
                  <c:v>674</c:v>
                </c:pt>
                <c:pt idx="3">
                  <c:v>665</c:v>
                </c:pt>
                <c:pt idx="4">
                  <c:v>645</c:v>
                </c:pt>
                <c:pt idx="5">
                  <c:v>644</c:v>
                </c:pt>
                <c:pt idx="6">
                  <c:v>640</c:v>
                </c:pt>
                <c:pt idx="7">
                  <c:v>634</c:v>
                </c:pt>
                <c:pt idx="8">
                  <c:v>634</c:v>
                </c:pt>
                <c:pt idx="9">
                  <c:v>627</c:v>
                </c:pt>
              </c:numCache>
            </c:numRef>
          </c:val>
          <c:extLst>
            <c:ext xmlns:c16="http://schemas.microsoft.com/office/drawing/2014/chart" uri="{C3380CC4-5D6E-409C-BE32-E72D297353CC}">
              <c16:uniqueId val="{00000000-3DE5-4941-98AA-00241CFE1BA6}"/>
            </c:ext>
          </c:extLst>
        </c:ser>
        <c:ser>
          <c:idx val="1"/>
          <c:order val="1"/>
          <c:tx>
            <c:strRef>
              <c:f>'Route delayed delivery'!$D$65</c:f>
              <c:strCache>
                <c:ptCount val="1"/>
                <c:pt idx="0">
                  <c:v>delayed_deliveries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'Route delayed delivery'!$B$66:$B$75</c:f>
              <c:strCache>
                <c:ptCount val="10"/>
                <c:pt idx="0">
                  <c:v>Columbus, OH  --&gt;  Philadelphia, PA</c:v>
                </c:pt>
                <c:pt idx="1">
                  <c:v>Philadelphia, PA  --&gt;  New York, NY</c:v>
                </c:pt>
                <c:pt idx="2">
                  <c:v>Columbus, OH  --&gt;  Los Angeles, CA</c:v>
                </c:pt>
                <c:pt idx="3">
                  <c:v>Charlotte, NC  --&gt;  Memphis, TN</c:v>
                </c:pt>
                <c:pt idx="4">
                  <c:v>Seattle, WA  --&gt;  Houston, TX</c:v>
                </c:pt>
                <c:pt idx="5">
                  <c:v>Portland, OR  --&gt;  Seattle, WA</c:v>
                </c:pt>
                <c:pt idx="6">
                  <c:v>Memphis, TN  --&gt;  Minneapolis, MN</c:v>
                </c:pt>
                <c:pt idx="7">
                  <c:v>Memphis, TN  --&gt;  Los Angeles, CA</c:v>
                </c:pt>
                <c:pt idx="8">
                  <c:v>Atlanta, GA  --&gt;  Miami, FL</c:v>
                </c:pt>
                <c:pt idx="9">
                  <c:v>Dallas, TX  --&gt;  Indianapolis, IN</c:v>
                </c:pt>
              </c:strCache>
            </c:strRef>
          </c:cat>
          <c:val>
            <c:numRef>
              <c:f>'Route delayed delivery'!$D$66:$D$75</c:f>
              <c:numCache>
                <c:formatCode>General</c:formatCode>
                <c:ptCount val="10"/>
                <c:pt idx="0">
                  <c:v>895</c:v>
                </c:pt>
                <c:pt idx="1">
                  <c:v>857</c:v>
                </c:pt>
                <c:pt idx="2">
                  <c:v>860</c:v>
                </c:pt>
                <c:pt idx="3">
                  <c:v>849</c:v>
                </c:pt>
                <c:pt idx="4">
                  <c:v>873</c:v>
                </c:pt>
                <c:pt idx="5">
                  <c:v>847</c:v>
                </c:pt>
                <c:pt idx="6">
                  <c:v>850</c:v>
                </c:pt>
                <c:pt idx="7">
                  <c:v>846</c:v>
                </c:pt>
                <c:pt idx="8">
                  <c:v>847</c:v>
                </c:pt>
                <c:pt idx="9">
                  <c:v>850</c:v>
                </c:pt>
              </c:numCache>
            </c:numRef>
          </c:val>
          <c:extLst>
            <c:ext xmlns:c16="http://schemas.microsoft.com/office/drawing/2014/chart" uri="{C3380CC4-5D6E-409C-BE32-E72D297353CC}">
              <c16:uniqueId val="{00000001-3DE5-4941-98AA-00241CFE1BA6}"/>
            </c:ext>
          </c:extLst>
        </c:ser>
        <c:dLbls>
          <c:showLegendKey val="0"/>
          <c:showVal val="0"/>
          <c:showCatName val="0"/>
          <c:showSerName val="0"/>
          <c:showPercent val="0"/>
          <c:showBubbleSize val="0"/>
        </c:dLbls>
        <c:gapWidth val="182"/>
        <c:overlap val="-50"/>
        <c:axId val="1291145503"/>
        <c:axId val="1291139263"/>
      </c:barChart>
      <c:catAx>
        <c:axId val="129114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1139263"/>
        <c:crosses val="autoZero"/>
        <c:auto val="1"/>
        <c:lblAlgn val="ctr"/>
        <c:lblOffset val="100"/>
        <c:noMultiLvlLbl val="0"/>
      </c:catAx>
      <c:valAx>
        <c:axId val="1291139263"/>
        <c:scaling>
          <c:orientation val="minMax"/>
        </c:scaling>
        <c:delete val="1"/>
        <c:axPos val="b"/>
        <c:numFmt formatCode="General" sourceLinked="1"/>
        <c:majorTickMark val="none"/>
        <c:minorTickMark val="none"/>
        <c:tickLblPos val="nextTo"/>
        <c:crossAx val="1291145503"/>
        <c:crosses val="autoZero"/>
        <c:crossBetween val="between"/>
      </c:valAx>
      <c:spPr>
        <a:noFill/>
        <a:ln>
          <a:noFill/>
        </a:ln>
        <a:effectLst/>
      </c:spPr>
    </c:plotArea>
    <c:legend>
      <c:legendPos val="r"/>
      <c:layout>
        <c:manualLayout>
          <c:xMode val="edge"/>
          <c:yMode val="edge"/>
          <c:x val="0.81079099451315684"/>
          <c:y val="0.23316531040314525"/>
          <c:w val="0.17064752056804963"/>
          <c:h val="0.573223075149079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Dashboard.xlsx]On-time Delivery by Facility!PivotTable13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Facility by On_time Per(%)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'On-time Delivery by Facility'!$C$50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'On-time Delivery by Facility'!$B$51:$B$60</c:f>
              <c:strCache>
                <c:ptCount val="10"/>
                <c:pt idx="0">
                  <c:v>Philadelphia Hub</c:v>
                </c:pt>
                <c:pt idx="1">
                  <c:v>Houston Distribution Center</c:v>
                </c:pt>
                <c:pt idx="2">
                  <c:v>Charlotte Distribution Center</c:v>
                </c:pt>
                <c:pt idx="3">
                  <c:v>Las Vegas Terminal</c:v>
                </c:pt>
                <c:pt idx="4">
                  <c:v>Atlanta Warehouse</c:v>
                </c:pt>
                <c:pt idx="5">
                  <c:v>Detroit Hub</c:v>
                </c:pt>
                <c:pt idx="6">
                  <c:v>Miami Distribution Center</c:v>
                </c:pt>
                <c:pt idx="7">
                  <c:v>Nashville Distribution Center</c:v>
                </c:pt>
                <c:pt idx="8">
                  <c:v>Indianapolis Warehouse</c:v>
                </c:pt>
                <c:pt idx="9">
                  <c:v>Dallas Distribution Center</c:v>
                </c:pt>
              </c:strCache>
            </c:strRef>
          </c:cat>
          <c:val>
            <c:numRef>
              <c:f>'On-time Delivery by Facility'!$C$51:$C$60</c:f>
              <c:numCache>
                <c:formatCode>General</c:formatCode>
                <c:ptCount val="10"/>
                <c:pt idx="0">
                  <c:v>47.3</c:v>
                </c:pt>
                <c:pt idx="1">
                  <c:v>47.1</c:v>
                </c:pt>
                <c:pt idx="2">
                  <c:v>46.3</c:v>
                </c:pt>
                <c:pt idx="3">
                  <c:v>46.2</c:v>
                </c:pt>
                <c:pt idx="4">
                  <c:v>45.1</c:v>
                </c:pt>
                <c:pt idx="5">
                  <c:v>44.2</c:v>
                </c:pt>
                <c:pt idx="6">
                  <c:v>43.8</c:v>
                </c:pt>
                <c:pt idx="7">
                  <c:v>43.7</c:v>
                </c:pt>
                <c:pt idx="8">
                  <c:v>43.7</c:v>
                </c:pt>
                <c:pt idx="9">
                  <c:v>43.3</c:v>
                </c:pt>
              </c:numCache>
            </c:numRef>
          </c:val>
          <c:extLst>
            <c:ext xmlns:c16="http://schemas.microsoft.com/office/drawing/2014/chart" uri="{C3380CC4-5D6E-409C-BE32-E72D297353CC}">
              <c16:uniqueId val="{00000000-CBE9-4B94-826D-B74A9F026B13}"/>
            </c:ext>
          </c:extLst>
        </c:ser>
        <c:dLbls>
          <c:showLegendKey val="0"/>
          <c:showVal val="0"/>
          <c:showCatName val="0"/>
          <c:showSerName val="0"/>
          <c:showPercent val="0"/>
          <c:showBubbleSize val="0"/>
        </c:dLbls>
        <c:gapWidth val="100"/>
        <c:axId val="995712160"/>
        <c:axId val="995695840"/>
      </c:barChart>
      <c:catAx>
        <c:axId val="995712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695840"/>
        <c:crosses val="autoZero"/>
        <c:auto val="1"/>
        <c:lblAlgn val="ctr"/>
        <c:lblOffset val="100"/>
        <c:noMultiLvlLbl val="0"/>
      </c:catAx>
      <c:valAx>
        <c:axId val="995695840"/>
        <c:scaling>
          <c:orientation val="minMax"/>
        </c:scaling>
        <c:delete val="1"/>
        <c:axPos val="l"/>
        <c:numFmt formatCode="General" sourceLinked="1"/>
        <c:majorTickMark val="none"/>
        <c:minorTickMark val="none"/>
        <c:tickLblPos val="nextTo"/>
        <c:crossAx val="99571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Dashboard.xlsx]On-time Delivery by Facility!PivotTable2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Facility</a:t>
            </a:r>
            <a:r>
              <a:rPr lang="en-US" baseline="0"/>
              <a:t> Type by Average Detention (Min)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'On-time Delivery by Facility'!$C$65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'On-time Delivery by Facility'!$B$66:$B$69</c:f>
              <c:strCache>
                <c:ptCount val="4"/>
                <c:pt idx="0">
                  <c:v>Terminal</c:v>
                </c:pt>
                <c:pt idx="1">
                  <c:v>Distribution Center</c:v>
                </c:pt>
                <c:pt idx="2">
                  <c:v>Warehouse</c:v>
                </c:pt>
                <c:pt idx="3">
                  <c:v>Cross-Dock</c:v>
                </c:pt>
              </c:strCache>
            </c:strRef>
          </c:cat>
          <c:val>
            <c:numRef>
              <c:f>'On-time Delivery by Facility'!$C$66:$C$69</c:f>
              <c:numCache>
                <c:formatCode>General</c:formatCode>
                <c:ptCount val="4"/>
                <c:pt idx="0">
                  <c:v>109</c:v>
                </c:pt>
                <c:pt idx="1">
                  <c:v>109</c:v>
                </c:pt>
                <c:pt idx="2">
                  <c:v>108</c:v>
                </c:pt>
                <c:pt idx="3">
                  <c:v>108</c:v>
                </c:pt>
              </c:numCache>
            </c:numRef>
          </c:val>
          <c:extLst>
            <c:ext xmlns:c16="http://schemas.microsoft.com/office/drawing/2014/chart" uri="{C3380CC4-5D6E-409C-BE32-E72D297353CC}">
              <c16:uniqueId val="{00000000-2F77-476A-AD08-14210F77DCD5}"/>
            </c:ext>
          </c:extLst>
        </c:ser>
        <c:dLbls>
          <c:showLegendKey val="0"/>
          <c:showVal val="0"/>
          <c:showCatName val="0"/>
          <c:showSerName val="0"/>
          <c:showPercent val="0"/>
          <c:showBubbleSize val="0"/>
        </c:dLbls>
        <c:gapWidth val="150"/>
        <c:shape val="box"/>
        <c:axId val="995697760"/>
        <c:axId val="995707840"/>
        <c:axId val="0"/>
      </c:bar3DChart>
      <c:catAx>
        <c:axId val="995697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707840"/>
        <c:crosses val="autoZero"/>
        <c:auto val="1"/>
        <c:lblAlgn val="ctr"/>
        <c:lblOffset val="100"/>
        <c:noMultiLvlLbl val="0"/>
      </c:catAx>
      <c:valAx>
        <c:axId val="995707840"/>
        <c:scaling>
          <c:orientation val="minMax"/>
        </c:scaling>
        <c:delete val="1"/>
        <c:axPos val="l"/>
        <c:numFmt formatCode="General" sourceLinked="1"/>
        <c:majorTickMark val="none"/>
        <c:minorTickMark val="none"/>
        <c:tickLblPos val="nextTo"/>
        <c:crossAx val="99569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 Operation Analysis Dashboard.xlsx]High performance drivers by rev!PivotTable1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Driver</a:t>
            </a:r>
            <a:r>
              <a:rPr lang="en-US" baseline="0"/>
              <a:t> performance Tier by revenue &amp; revenue/mile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'High performance drivers by rev'!$C$131</c:f>
              <c:strCache>
                <c:ptCount val="1"/>
                <c:pt idx="0">
                  <c:v>Count of driver_name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445-43B0-B547-EF9A0F80A9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445-43B0-B547-EF9A0F80A9C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445-43B0-B547-EF9A0F80A9C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535-482F-B6A3-DCC45C68AB03}"/>
              </c:ext>
            </c:extLst>
          </c:dPt>
          <c:cat>
            <c:strRef>
              <c:f>'High performance drivers by rev'!$B$132:$B$135</c:f>
              <c:strCache>
                <c:ptCount val="4"/>
                <c:pt idx="0">
                  <c:v>Elite</c:v>
                </c:pt>
                <c:pt idx="1">
                  <c:v>High Efficiency</c:v>
                </c:pt>
                <c:pt idx="2">
                  <c:v>High Revenue</c:v>
                </c:pt>
                <c:pt idx="3">
                  <c:v>Standard</c:v>
                </c:pt>
              </c:strCache>
            </c:strRef>
          </c:cat>
          <c:val>
            <c:numRef>
              <c:f>'High performance drivers by rev'!$C$132:$C$135</c:f>
              <c:numCache>
                <c:formatCode>General</c:formatCode>
                <c:ptCount val="4"/>
                <c:pt idx="0">
                  <c:v>27</c:v>
                </c:pt>
                <c:pt idx="1">
                  <c:v>23</c:v>
                </c:pt>
                <c:pt idx="2">
                  <c:v>42</c:v>
                </c:pt>
                <c:pt idx="3">
                  <c:v>32</c:v>
                </c:pt>
              </c:numCache>
            </c:numRef>
          </c:val>
          <c:extLst>
            <c:ext xmlns:c16="http://schemas.microsoft.com/office/drawing/2014/chart" uri="{C3380CC4-5D6E-409C-BE32-E72D297353CC}">
              <c16:uniqueId val="{00000000-5535-482F-B6A3-DCC45C68AB03}"/>
            </c:ext>
          </c:extLst>
        </c:ser>
        <c:ser>
          <c:idx val="1"/>
          <c:order val="1"/>
          <c:tx>
            <c:strRef>
              <c:f>'High performance drivers by rev'!$D$131</c:f>
              <c:strCache>
                <c:ptCount val="1"/>
                <c:pt idx="0">
                  <c:v>Sum of total_revenue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445-43B0-B547-EF9A0F80A9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445-43B0-B547-EF9A0F80A9C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445-43B0-B547-EF9A0F80A9C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445-43B0-B547-EF9A0F80A9C6}"/>
              </c:ext>
            </c:extLst>
          </c:dPt>
          <c:cat>
            <c:strRef>
              <c:f>'High performance drivers by rev'!$B$132:$B$135</c:f>
              <c:strCache>
                <c:ptCount val="4"/>
                <c:pt idx="0">
                  <c:v>Elite</c:v>
                </c:pt>
                <c:pt idx="1">
                  <c:v>High Efficiency</c:v>
                </c:pt>
                <c:pt idx="2">
                  <c:v>High Revenue</c:v>
                </c:pt>
                <c:pt idx="3">
                  <c:v>Standard</c:v>
                </c:pt>
              </c:strCache>
            </c:strRef>
          </c:cat>
          <c:val>
            <c:numRef>
              <c:f>'High performance drivers by rev'!$D$132:$D$135</c:f>
              <c:numCache>
                <c:formatCode>"$"#,##0.00</c:formatCode>
                <c:ptCount val="4"/>
                <c:pt idx="0">
                  <c:v>58027405.950000003</c:v>
                </c:pt>
                <c:pt idx="1">
                  <c:v>45493409.030000001</c:v>
                </c:pt>
                <c:pt idx="2">
                  <c:v>90359666.420000002</c:v>
                </c:pt>
                <c:pt idx="3">
                  <c:v>63384069.200000003</c:v>
                </c:pt>
              </c:numCache>
            </c:numRef>
          </c:val>
          <c:extLst>
            <c:ext xmlns:c16="http://schemas.microsoft.com/office/drawing/2014/chart" uri="{C3380CC4-5D6E-409C-BE32-E72D297353CC}">
              <c16:uniqueId val="{00000001-5535-482F-B6A3-DCC45C68AB03}"/>
            </c:ext>
          </c:extLst>
        </c:ser>
        <c:ser>
          <c:idx val="2"/>
          <c:order val="2"/>
          <c:tx>
            <c:strRef>
              <c:f>'High performance drivers by rev'!$E$131</c:f>
              <c:strCache>
                <c:ptCount val="1"/>
                <c:pt idx="0">
                  <c:v>revenue_per_mile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445-43B0-B547-EF9A0F80A9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445-43B0-B547-EF9A0F80A9C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445-43B0-B547-EF9A0F80A9C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445-43B0-B547-EF9A0F80A9C6}"/>
              </c:ext>
            </c:extLst>
          </c:dPt>
          <c:cat>
            <c:strRef>
              <c:f>'High performance drivers by rev'!$B$132:$B$135</c:f>
              <c:strCache>
                <c:ptCount val="4"/>
                <c:pt idx="0">
                  <c:v>Elite</c:v>
                </c:pt>
                <c:pt idx="1">
                  <c:v>High Efficiency</c:v>
                </c:pt>
                <c:pt idx="2">
                  <c:v>High Revenue</c:v>
                </c:pt>
                <c:pt idx="3">
                  <c:v>Standard</c:v>
                </c:pt>
              </c:strCache>
            </c:strRef>
          </c:cat>
          <c:val>
            <c:numRef>
              <c:f>'High performance drivers by rev'!$E$132:$E$135</c:f>
              <c:numCache>
                <c:formatCode>General</c:formatCode>
                <c:ptCount val="4"/>
                <c:pt idx="0">
                  <c:v>2.2058</c:v>
                </c:pt>
                <c:pt idx="1">
                  <c:v>2.1907999999999999</c:v>
                </c:pt>
                <c:pt idx="2">
                  <c:v>2.1854</c:v>
                </c:pt>
                <c:pt idx="3">
                  <c:v>2.1983999999999999</c:v>
                </c:pt>
              </c:numCache>
            </c:numRef>
          </c:val>
          <c:extLst>
            <c:ext xmlns:c16="http://schemas.microsoft.com/office/drawing/2014/chart" uri="{C3380CC4-5D6E-409C-BE32-E72D297353CC}">
              <c16:uniqueId val="{00000002-5535-482F-B6A3-DCC45C68AB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1.xml"/><Relationship Id="rId18" Type="http://schemas.openxmlformats.org/officeDocument/2006/relationships/image" Target="../media/image12.png"/><Relationship Id="rId3" Type="http://schemas.openxmlformats.org/officeDocument/2006/relationships/image" Target="../media/image2.svg"/><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chart" Target="../charts/chart5.xml"/><Relationship Id="rId2" Type="http://schemas.openxmlformats.org/officeDocument/2006/relationships/image" Target="../media/image1.png"/><Relationship Id="rId16" Type="http://schemas.openxmlformats.org/officeDocument/2006/relationships/chart" Target="../charts/chart4.xml"/><Relationship Id="rId20" Type="http://schemas.openxmlformats.org/officeDocument/2006/relationships/hyperlink" Target="#'Dashboard (2)'!A1"/><Relationship Id="rId1" Type="http://schemas.openxmlformats.org/officeDocument/2006/relationships/hyperlink" Target="#Dashboard!A1"/><Relationship Id="rId6" Type="http://schemas.openxmlformats.org/officeDocument/2006/relationships/image" Target="../media/image5.svg"/><Relationship Id="rId11" Type="http://schemas.openxmlformats.org/officeDocument/2006/relationships/image" Target="../media/image10.png"/><Relationship Id="rId5" Type="http://schemas.openxmlformats.org/officeDocument/2006/relationships/image" Target="../media/image4.png"/><Relationship Id="rId15" Type="http://schemas.openxmlformats.org/officeDocument/2006/relationships/chart" Target="../charts/chart3.xml"/><Relationship Id="rId10" Type="http://schemas.openxmlformats.org/officeDocument/2006/relationships/image" Target="../media/image9.svg"/><Relationship Id="rId19" Type="http://schemas.openxmlformats.org/officeDocument/2006/relationships/image" Target="../media/image13.sv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chart" Target="../charts/chart7.xml"/><Relationship Id="rId18" Type="http://schemas.openxmlformats.org/officeDocument/2006/relationships/image" Target="../media/image17.emf"/><Relationship Id="rId3" Type="http://schemas.openxmlformats.org/officeDocument/2006/relationships/image" Target="../media/image3.png"/><Relationship Id="rId21" Type="http://schemas.openxmlformats.org/officeDocument/2006/relationships/image" Target="../media/image13.svg"/><Relationship Id="rId7" Type="http://schemas.openxmlformats.org/officeDocument/2006/relationships/image" Target="../media/image9.svg"/><Relationship Id="rId12" Type="http://schemas.openxmlformats.org/officeDocument/2006/relationships/chart" Target="../charts/chart6.xml"/><Relationship Id="rId17" Type="http://schemas.openxmlformats.org/officeDocument/2006/relationships/chart" Target="../charts/chart10.xml"/><Relationship Id="rId2" Type="http://schemas.openxmlformats.org/officeDocument/2006/relationships/image" Target="../media/image2.svg"/><Relationship Id="rId16" Type="http://schemas.openxmlformats.org/officeDocument/2006/relationships/image" Target="../media/image16.emf"/><Relationship Id="rId20"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8.png"/><Relationship Id="rId11" Type="http://schemas.openxmlformats.org/officeDocument/2006/relationships/image" Target="../media/image15.svg"/><Relationship Id="rId5" Type="http://schemas.openxmlformats.org/officeDocument/2006/relationships/image" Target="../media/image5.svg"/><Relationship Id="rId15" Type="http://schemas.openxmlformats.org/officeDocument/2006/relationships/chart" Target="../charts/chart9.xml"/><Relationship Id="rId10" Type="http://schemas.openxmlformats.org/officeDocument/2006/relationships/image" Target="../media/image14.png"/><Relationship Id="rId19" Type="http://schemas.openxmlformats.org/officeDocument/2006/relationships/hyperlink" Target="#Dashboard!A1"/><Relationship Id="rId4" Type="http://schemas.openxmlformats.org/officeDocument/2006/relationships/image" Target="../media/image4.png"/><Relationship Id="rId9" Type="http://schemas.openxmlformats.org/officeDocument/2006/relationships/image" Target="../media/image11.svg"/><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9525</xdr:rowOff>
    </xdr:from>
    <xdr:to>
      <xdr:col>20</xdr:col>
      <xdr:colOff>438150</xdr:colOff>
      <xdr:row>34</xdr:row>
      <xdr:rowOff>85725</xdr:rowOff>
    </xdr:to>
    <xdr:sp macro="" textlink="">
      <xdr:nvSpPr>
        <xdr:cNvPr id="2" name="Rectangle 1">
          <a:extLst>
            <a:ext uri="{FF2B5EF4-FFF2-40B4-BE49-F238E27FC236}">
              <a16:creationId xmlns:a16="http://schemas.microsoft.com/office/drawing/2014/main" id="{D7367286-2B7A-6BC1-4E33-B8CDFC1F2F31}"/>
            </a:ext>
          </a:extLst>
        </xdr:cNvPr>
        <xdr:cNvSpPr/>
      </xdr:nvSpPr>
      <xdr:spPr>
        <a:xfrm>
          <a:off x="47625" y="9525"/>
          <a:ext cx="12582525" cy="6553200"/>
        </a:xfrm>
        <a:prstGeom prst="rect">
          <a:avLst/>
        </a:prstGeom>
        <a:solidFill>
          <a:schemeClr val="bg2">
            <a:lumMod val="50000"/>
          </a:schemeClr>
        </a:solidFill>
        <a:ln>
          <a:solidFill>
            <a:schemeClr val="bg2">
              <a:lumMod val="5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9525</xdr:rowOff>
    </xdr:from>
    <xdr:to>
      <xdr:col>1</xdr:col>
      <xdr:colOff>257174</xdr:colOff>
      <xdr:row>34</xdr:row>
      <xdr:rowOff>104775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155C4ED-7721-87F1-E54A-076CF434FB5C}"/>
            </a:ext>
          </a:extLst>
        </xdr:cNvPr>
        <xdr:cNvSpPr/>
      </xdr:nvSpPr>
      <xdr:spPr>
        <a:xfrm>
          <a:off x="0" y="9525"/>
          <a:ext cx="866774" cy="6572250"/>
        </a:xfrm>
        <a:prstGeom prst="roundRect">
          <a:avLst>
            <a:gd name="adj" fmla="val 775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050" b="1">
            <a:solidFill>
              <a:schemeClr val="tx1"/>
            </a:solidFill>
            <a:latin typeface="Times New Roman" panose="02020603050405020304" pitchFamily="18" charset="0"/>
            <a:ea typeface="+mn-ea"/>
            <a:cs typeface="Times New Roman" panose="02020603050405020304" pitchFamily="18" charset="0"/>
          </a:endParaRPr>
        </a:p>
        <a:p>
          <a:pPr marL="0" indent="0" algn="l"/>
          <a:endParaRPr lang="en-US" sz="1050" b="1">
            <a:solidFill>
              <a:schemeClr val="tx1"/>
            </a:solidFill>
            <a:latin typeface="Times New Roman" panose="02020603050405020304" pitchFamily="18" charset="0"/>
            <a:ea typeface="+mn-ea"/>
            <a:cs typeface="Times New Roman" panose="02020603050405020304" pitchFamily="18" charset="0"/>
          </a:endParaRPr>
        </a:p>
        <a:p>
          <a:pPr marL="0" indent="0" algn="l"/>
          <a:endParaRPr lang="en-US" sz="1050" b="1">
            <a:solidFill>
              <a:schemeClr val="tx1"/>
            </a:solidFill>
            <a:latin typeface="Times New Roman" panose="02020603050405020304" pitchFamily="18" charset="0"/>
            <a:ea typeface="+mn-ea"/>
            <a:cs typeface="Times New Roman" panose="02020603050405020304" pitchFamily="18" charset="0"/>
          </a:endParaRPr>
        </a:p>
        <a:p>
          <a:pPr marL="0" indent="0" algn="l"/>
          <a:endParaRPr lang="en-US" sz="1050" b="1">
            <a:solidFill>
              <a:schemeClr val="tx1"/>
            </a:solidFill>
            <a:latin typeface="Times New Roman" panose="02020603050405020304" pitchFamily="18" charset="0"/>
            <a:ea typeface="+mn-ea"/>
            <a:cs typeface="Times New Roman" panose="02020603050405020304" pitchFamily="18" charset="0"/>
          </a:endParaRPr>
        </a:p>
        <a:p>
          <a:pPr marL="0" indent="0" algn="l"/>
          <a:endParaRPr lang="en-US" sz="1050" b="1">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266699</xdr:colOff>
      <xdr:row>0</xdr:row>
      <xdr:rowOff>0</xdr:rowOff>
    </xdr:from>
    <xdr:to>
      <xdr:col>8</xdr:col>
      <xdr:colOff>9524</xdr:colOff>
      <xdr:row>5</xdr:row>
      <xdr:rowOff>104775</xdr:rowOff>
    </xdr:to>
    <xdr:sp macro="" textlink="">
      <xdr:nvSpPr>
        <xdr:cNvPr id="4" name="Rectangle: Rounded Corners 3">
          <a:extLst>
            <a:ext uri="{FF2B5EF4-FFF2-40B4-BE49-F238E27FC236}">
              <a16:creationId xmlns:a16="http://schemas.microsoft.com/office/drawing/2014/main" id="{AC3BD64D-9105-A1FE-787F-B6BCC621E84B}"/>
            </a:ext>
          </a:extLst>
        </xdr:cNvPr>
        <xdr:cNvSpPr/>
      </xdr:nvSpPr>
      <xdr:spPr>
        <a:xfrm>
          <a:off x="876299" y="0"/>
          <a:ext cx="4010025" cy="1057275"/>
        </a:xfrm>
        <a:prstGeom prst="roundRect">
          <a:avLst>
            <a:gd name="adj" fmla="val 4054"/>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352425</xdr:colOff>
      <xdr:row>0</xdr:row>
      <xdr:rowOff>47625</xdr:rowOff>
    </xdr:from>
    <xdr:to>
      <xdr:col>7</xdr:col>
      <xdr:colOff>581025</xdr:colOff>
      <xdr:row>5</xdr:row>
      <xdr:rowOff>47624</xdr:rowOff>
    </xdr:to>
    <xdr:sp macro="" textlink="">
      <xdr:nvSpPr>
        <xdr:cNvPr id="5" name="TextBox 4">
          <a:extLst>
            <a:ext uri="{FF2B5EF4-FFF2-40B4-BE49-F238E27FC236}">
              <a16:creationId xmlns:a16="http://schemas.microsoft.com/office/drawing/2014/main" id="{CB24399B-E145-2F24-7653-EA91DE453971}"/>
            </a:ext>
          </a:extLst>
        </xdr:cNvPr>
        <xdr:cNvSpPr txBox="1"/>
      </xdr:nvSpPr>
      <xdr:spPr>
        <a:xfrm>
          <a:off x="962025" y="47625"/>
          <a:ext cx="3886200" cy="9524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Times New Roman" panose="02020603050405020304" pitchFamily="18" charset="0"/>
              <a:cs typeface="Times New Roman" panose="02020603050405020304" pitchFamily="18" charset="0"/>
            </a:rPr>
            <a:t>LOGISTICS</a:t>
          </a:r>
          <a:r>
            <a:rPr lang="en-US" sz="2400" b="1" baseline="0">
              <a:latin typeface="Times New Roman" panose="02020603050405020304" pitchFamily="18" charset="0"/>
              <a:cs typeface="Times New Roman" panose="02020603050405020304" pitchFamily="18" charset="0"/>
            </a:rPr>
            <a:t> OPERATION ANALYSIS</a:t>
          </a:r>
        </a:p>
        <a:p>
          <a:r>
            <a:rPr lang="en-US" sz="1050" b="1">
              <a:latin typeface="Times New Roman" panose="02020603050405020304" pitchFamily="18" charset="0"/>
              <a:cs typeface="Times New Roman" panose="02020603050405020304" pitchFamily="18" charset="0"/>
            </a:rPr>
            <a:t>BY Fashina</a:t>
          </a:r>
          <a:r>
            <a:rPr lang="en-US" sz="1050" b="1" baseline="0">
              <a:latin typeface="Times New Roman" panose="02020603050405020304" pitchFamily="18" charset="0"/>
              <a:cs typeface="Times New Roman" panose="02020603050405020304" pitchFamily="18" charset="0"/>
            </a:rPr>
            <a:t> Isaac</a:t>
          </a:r>
          <a:endParaRPr lang="en-US" sz="1050" b="1">
            <a:latin typeface="Times New Roman" panose="02020603050405020304" pitchFamily="18" charset="0"/>
            <a:cs typeface="Times New Roman" panose="02020603050405020304" pitchFamily="18" charset="0"/>
          </a:endParaRPr>
        </a:p>
      </xdr:txBody>
    </xdr:sp>
    <xdr:clientData/>
  </xdr:twoCellAnchor>
  <xdr:twoCellAnchor>
    <xdr:from>
      <xdr:col>8</xdr:col>
      <xdr:colOff>35719</xdr:colOff>
      <xdr:row>0</xdr:row>
      <xdr:rowOff>104775</xdr:rowOff>
    </xdr:from>
    <xdr:to>
      <xdr:col>10</xdr:col>
      <xdr:colOff>321469</xdr:colOff>
      <xdr:row>5</xdr:row>
      <xdr:rowOff>28575</xdr:rowOff>
    </xdr:to>
    <xdr:sp macro="" textlink="">
      <xdr:nvSpPr>
        <xdr:cNvPr id="6" name="Rectangle: Rounded Corners 5">
          <a:extLst>
            <a:ext uri="{FF2B5EF4-FFF2-40B4-BE49-F238E27FC236}">
              <a16:creationId xmlns:a16="http://schemas.microsoft.com/office/drawing/2014/main" id="{A77B8C9E-FE92-57CF-E548-424EFE074A03}"/>
            </a:ext>
          </a:extLst>
        </xdr:cNvPr>
        <xdr:cNvSpPr/>
      </xdr:nvSpPr>
      <xdr:spPr>
        <a:xfrm>
          <a:off x="4912519" y="104775"/>
          <a:ext cx="1504950" cy="8763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chemeClr val="tx1"/>
              </a:solidFill>
              <a:latin typeface="Times New Roman" panose="02020603050405020304" pitchFamily="18" charset="0"/>
              <a:ea typeface="+mn-ea"/>
              <a:cs typeface="Times New Roman" panose="02020603050405020304" pitchFamily="18" charset="0"/>
            </a:rPr>
            <a:t>TOTAL REVENUE</a:t>
          </a:r>
        </a:p>
      </xdr:txBody>
    </xdr:sp>
    <xdr:clientData/>
  </xdr:twoCellAnchor>
  <xdr:twoCellAnchor>
    <xdr:from>
      <xdr:col>13</xdr:col>
      <xdr:colOff>84534</xdr:colOff>
      <xdr:row>0</xdr:row>
      <xdr:rowOff>104775</xdr:rowOff>
    </xdr:from>
    <xdr:to>
      <xdr:col>15</xdr:col>
      <xdr:colOff>370284</xdr:colOff>
      <xdr:row>5</xdr:row>
      <xdr:rowOff>28575</xdr:rowOff>
    </xdr:to>
    <xdr:sp macro="" textlink="">
      <xdr:nvSpPr>
        <xdr:cNvPr id="7" name="Rectangle: Rounded Corners 6">
          <a:extLst>
            <a:ext uri="{FF2B5EF4-FFF2-40B4-BE49-F238E27FC236}">
              <a16:creationId xmlns:a16="http://schemas.microsoft.com/office/drawing/2014/main" id="{89D20DAC-5AB4-5C73-1F6A-D86330AA09DD}"/>
            </a:ext>
          </a:extLst>
        </xdr:cNvPr>
        <xdr:cNvSpPr/>
      </xdr:nvSpPr>
      <xdr:spPr>
        <a:xfrm>
          <a:off x="8009334" y="104775"/>
          <a:ext cx="1504950" cy="8763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tx1"/>
              </a:solidFill>
              <a:latin typeface="Times New Roman" panose="02020603050405020304" pitchFamily="18" charset="0"/>
              <a:ea typeface="+mn-ea"/>
              <a:cs typeface="Times New Roman" panose="02020603050405020304" pitchFamily="18" charset="0"/>
            </a:rPr>
            <a:t>TOTAL</a:t>
          </a:r>
          <a:r>
            <a:rPr lang="en-US" sz="1100" b="1" baseline="0">
              <a:solidFill>
                <a:schemeClr val="tx1"/>
              </a:solidFill>
              <a:latin typeface="Times New Roman" panose="02020603050405020304" pitchFamily="18" charset="0"/>
              <a:ea typeface="+mn-ea"/>
              <a:cs typeface="Times New Roman" panose="02020603050405020304" pitchFamily="18" charset="0"/>
            </a:rPr>
            <a:t> LOAD</a:t>
          </a:r>
          <a:endParaRPr lang="en-US" sz="1100" b="1">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15</xdr:col>
      <xdr:colOff>408979</xdr:colOff>
      <xdr:row>0</xdr:row>
      <xdr:rowOff>104775</xdr:rowOff>
    </xdr:from>
    <xdr:to>
      <xdr:col>18</xdr:col>
      <xdr:colOff>85129</xdr:colOff>
      <xdr:row>5</xdr:row>
      <xdr:rowOff>28575</xdr:rowOff>
    </xdr:to>
    <xdr:sp macro="" textlink="">
      <xdr:nvSpPr>
        <xdr:cNvPr id="8" name="Rectangle: Rounded Corners 7">
          <a:extLst>
            <a:ext uri="{FF2B5EF4-FFF2-40B4-BE49-F238E27FC236}">
              <a16:creationId xmlns:a16="http://schemas.microsoft.com/office/drawing/2014/main" id="{DA4D87B9-0D38-B73B-7658-FABCC80FB4E0}"/>
            </a:ext>
          </a:extLst>
        </xdr:cNvPr>
        <xdr:cNvSpPr/>
      </xdr:nvSpPr>
      <xdr:spPr>
        <a:xfrm>
          <a:off x="9552979" y="104775"/>
          <a:ext cx="1504950" cy="8763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tx1"/>
              </a:solidFill>
              <a:latin typeface="Times New Roman" panose="02020603050405020304" pitchFamily="18" charset="0"/>
              <a:ea typeface="+mn-ea"/>
              <a:cs typeface="Times New Roman" panose="02020603050405020304" pitchFamily="18" charset="0"/>
            </a:rPr>
            <a:t>TOTAL</a:t>
          </a:r>
          <a:r>
            <a:rPr lang="en-US" sz="1100" b="1" baseline="0">
              <a:solidFill>
                <a:schemeClr val="tx1"/>
              </a:solidFill>
              <a:latin typeface="Times New Roman" panose="02020603050405020304" pitchFamily="18" charset="0"/>
              <a:ea typeface="+mn-ea"/>
              <a:cs typeface="Times New Roman" panose="02020603050405020304" pitchFamily="18" charset="0"/>
            </a:rPr>
            <a:t> TRIP</a:t>
          </a:r>
          <a:endParaRPr lang="en-US" sz="1100" b="1">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18</xdr:col>
      <xdr:colOff>133350</xdr:colOff>
      <xdr:row>0</xdr:row>
      <xdr:rowOff>104775</xdr:rowOff>
    </xdr:from>
    <xdr:to>
      <xdr:col>20</xdr:col>
      <xdr:colOff>419100</xdr:colOff>
      <xdr:row>5</xdr:row>
      <xdr:rowOff>28575</xdr:rowOff>
    </xdr:to>
    <xdr:sp macro="" textlink="">
      <xdr:nvSpPr>
        <xdr:cNvPr id="9" name="Rectangle: Rounded Corners 8">
          <a:extLst>
            <a:ext uri="{FF2B5EF4-FFF2-40B4-BE49-F238E27FC236}">
              <a16:creationId xmlns:a16="http://schemas.microsoft.com/office/drawing/2014/main" id="{955D131A-D02F-FDD2-F57F-DC9E7A8A0720}"/>
            </a:ext>
          </a:extLst>
        </xdr:cNvPr>
        <xdr:cNvSpPr/>
      </xdr:nvSpPr>
      <xdr:spPr>
        <a:xfrm>
          <a:off x="11106150" y="104775"/>
          <a:ext cx="1504950" cy="8763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000" b="1">
              <a:solidFill>
                <a:schemeClr val="tx1"/>
              </a:solidFill>
              <a:latin typeface="Times New Roman" panose="02020603050405020304" pitchFamily="18" charset="0"/>
              <a:ea typeface="+mn-ea"/>
              <a:cs typeface="Times New Roman" panose="02020603050405020304" pitchFamily="18" charset="0"/>
            </a:rPr>
            <a:t>DELAYED DELIVERY</a:t>
          </a:r>
        </a:p>
      </xdr:txBody>
    </xdr:sp>
    <xdr:clientData/>
  </xdr:twoCellAnchor>
  <xdr:twoCellAnchor editAs="oneCell">
    <xdr:from>
      <xdr:col>8</xdr:col>
      <xdr:colOff>133350</xdr:colOff>
      <xdr:row>2</xdr:row>
      <xdr:rowOff>9525</xdr:rowOff>
    </xdr:from>
    <xdr:to>
      <xdr:col>9</xdr:col>
      <xdr:colOff>66675</xdr:colOff>
      <xdr:row>4</xdr:row>
      <xdr:rowOff>171450</xdr:rowOff>
    </xdr:to>
    <xdr:pic>
      <xdr:nvPicPr>
        <xdr:cNvPr id="11" name="Graphic 10" descr="Money with solid fill">
          <a:extLst>
            <a:ext uri="{FF2B5EF4-FFF2-40B4-BE49-F238E27FC236}">
              <a16:creationId xmlns:a16="http://schemas.microsoft.com/office/drawing/2014/main" id="{14B27979-BF17-AF89-9B50-75DB63AED33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010150" y="390525"/>
          <a:ext cx="542925" cy="542925"/>
        </a:xfrm>
        <a:prstGeom prst="rect">
          <a:avLst/>
        </a:prstGeom>
      </xdr:spPr>
    </xdr:pic>
    <xdr:clientData/>
  </xdr:twoCellAnchor>
  <xdr:twoCellAnchor>
    <xdr:from>
      <xdr:col>9</xdr:col>
      <xdr:colOff>171450</xdr:colOff>
      <xdr:row>2</xdr:row>
      <xdr:rowOff>152400</xdr:rowOff>
    </xdr:from>
    <xdr:to>
      <xdr:col>10</xdr:col>
      <xdr:colOff>219075</xdr:colOff>
      <xdr:row>4</xdr:row>
      <xdr:rowOff>57150</xdr:rowOff>
    </xdr:to>
    <xdr:sp macro="" textlink="'Montly revenue'!O22">
      <xdr:nvSpPr>
        <xdr:cNvPr id="12" name="TextBox 11">
          <a:extLst>
            <a:ext uri="{FF2B5EF4-FFF2-40B4-BE49-F238E27FC236}">
              <a16:creationId xmlns:a16="http://schemas.microsoft.com/office/drawing/2014/main" id="{A0B6D852-55AF-8336-9772-9E9BA25EF004}"/>
            </a:ext>
          </a:extLst>
        </xdr:cNvPr>
        <xdr:cNvSpPr txBox="1"/>
      </xdr:nvSpPr>
      <xdr:spPr>
        <a:xfrm>
          <a:off x="5657850" y="533400"/>
          <a:ext cx="657225" cy="2857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3B69E5-CBB5-4094-B460-B6E9A7441B15}" type="TxLink">
            <a:rPr lang="en-US" sz="1200" b="1" i="0" u="none" strike="noStrike">
              <a:solidFill>
                <a:srgbClr val="000000"/>
              </a:solidFill>
              <a:latin typeface="Times New Roman" panose="02020603050405020304" pitchFamily="18" charset="0"/>
              <a:ea typeface="Calibri"/>
              <a:cs typeface="Times New Roman" panose="02020603050405020304" pitchFamily="18" charset="0"/>
            </a:rPr>
            <a:pPr/>
            <a:t>$263M</a:t>
          </a:fld>
          <a:endParaRPr lang="en-US" sz="12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237268</xdr:colOff>
      <xdr:row>4</xdr:row>
      <xdr:rowOff>66673</xdr:rowOff>
    </xdr:to>
    <xdr:pic>
      <xdr:nvPicPr>
        <xdr:cNvPr id="14" name="Picture 13">
          <a:extLst>
            <a:ext uri="{FF2B5EF4-FFF2-40B4-BE49-F238E27FC236}">
              <a16:creationId xmlns:a16="http://schemas.microsoft.com/office/drawing/2014/main" id="{DFEE0079-4A94-F05A-22AE-57890DBAF598}"/>
            </a:ext>
          </a:extLst>
        </xdr:cNvPr>
        <xdr:cNvPicPr>
          <a:picLocks noChangeAspect="1"/>
        </xdr:cNvPicPr>
      </xdr:nvPicPr>
      <xdr:blipFill>
        <a:blip xmlns:r="http://schemas.openxmlformats.org/officeDocument/2006/relationships" r:embed="rId4" cstate="print">
          <a:alphaModFix/>
          <a:extLst>
            <a:ext uri="{28A0092B-C50C-407E-A947-70E740481C1C}">
              <a14:useLocalDpi xmlns:a14="http://schemas.microsoft.com/office/drawing/2010/main" val="0"/>
            </a:ext>
          </a:extLst>
        </a:blip>
        <a:stretch>
          <a:fillRect/>
        </a:stretch>
      </xdr:blipFill>
      <xdr:spPr>
        <a:xfrm>
          <a:off x="0" y="0"/>
          <a:ext cx="846868" cy="828673"/>
        </a:xfrm>
        <a:prstGeom prst="rect">
          <a:avLst/>
        </a:prstGeom>
      </xdr:spPr>
    </xdr:pic>
    <xdr:clientData/>
  </xdr:twoCellAnchor>
  <xdr:twoCellAnchor editAs="oneCell">
    <xdr:from>
      <xdr:col>13</xdr:col>
      <xdr:colOff>180976</xdr:colOff>
      <xdr:row>2</xdr:row>
      <xdr:rowOff>0</xdr:rowOff>
    </xdr:from>
    <xdr:to>
      <xdr:col>14</xdr:col>
      <xdr:colOff>133350</xdr:colOff>
      <xdr:row>4</xdr:row>
      <xdr:rowOff>180975</xdr:rowOff>
    </xdr:to>
    <xdr:pic>
      <xdr:nvPicPr>
        <xdr:cNvPr id="16" name="Graphic 15" descr="Truck with solid fill">
          <a:extLst>
            <a:ext uri="{FF2B5EF4-FFF2-40B4-BE49-F238E27FC236}">
              <a16:creationId xmlns:a16="http://schemas.microsoft.com/office/drawing/2014/main" id="{1C883192-FBC6-0A67-F482-4117DE980F7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105776" y="381000"/>
          <a:ext cx="561974" cy="561975"/>
        </a:xfrm>
        <a:prstGeom prst="rect">
          <a:avLst/>
        </a:prstGeom>
      </xdr:spPr>
    </xdr:pic>
    <xdr:clientData/>
  </xdr:twoCellAnchor>
  <xdr:twoCellAnchor>
    <xdr:from>
      <xdr:col>19</xdr:col>
      <xdr:colOff>104775</xdr:colOff>
      <xdr:row>3</xdr:row>
      <xdr:rowOff>0</xdr:rowOff>
    </xdr:from>
    <xdr:to>
      <xdr:col>20</xdr:col>
      <xdr:colOff>266700</xdr:colOff>
      <xdr:row>4</xdr:row>
      <xdr:rowOff>114300</xdr:rowOff>
    </xdr:to>
    <xdr:sp macro="" textlink="'Route delayed delivery'!E63">
      <xdr:nvSpPr>
        <xdr:cNvPr id="17" name="TextBox 16">
          <a:extLst>
            <a:ext uri="{FF2B5EF4-FFF2-40B4-BE49-F238E27FC236}">
              <a16:creationId xmlns:a16="http://schemas.microsoft.com/office/drawing/2014/main" id="{09AFA50D-DE3F-3E9C-9861-E5B61DF08C20}"/>
            </a:ext>
          </a:extLst>
        </xdr:cNvPr>
        <xdr:cNvSpPr txBox="1"/>
      </xdr:nvSpPr>
      <xdr:spPr>
        <a:xfrm>
          <a:off x="11687175" y="571500"/>
          <a:ext cx="771525"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AA1D8A-4EAD-4CB1-AE44-6047D839FAD0}"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marL="0" indent="0"/>
            <a:t>47308</a:t>
          </a:fld>
          <a:endParaRPr lang="en-US" sz="1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editAs="oneCell">
    <xdr:from>
      <xdr:col>15</xdr:col>
      <xdr:colOff>361950</xdr:colOff>
      <xdr:row>2</xdr:row>
      <xdr:rowOff>0</xdr:rowOff>
    </xdr:from>
    <xdr:to>
      <xdr:col>16</xdr:col>
      <xdr:colOff>476250</xdr:colOff>
      <xdr:row>4</xdr:row>
      <xdr:rowOff>161925</xdr:rowOff>
    </xdr:to>
    <xdr:pic>
      <xdr:nvPicPr>
        <xdr:cNvPr id="20" name="Graphic 19" descr="Airplane with solid fill">
          <a:extLst>
            <a:ext uri="{FF2B5EF4-FFF2-40B4-BE49-F238E27FC236}">
              <a16:creationId xmlns:a16="http://schemas.microsoft.com/office/drawing/2014/main" id="{0096C065-B4D8-6BF6-B01A-C3704ADAF8E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505950" y="381000"/>
          <a:ext cx="723900" cy="542925"/>
        </a:xfrm>
        <a:prstGeom prst="rect">
          <a:avLst/>
        </a:prstGeom>
      </xdr:spPr>
    </xdr:pic>
    <xdr:clientData/>
  </xdr:twoCellAnchor>
  <xdr:twoCellAnchor editAs="oneCell">
    <xdr:from>
      <xdr:col>10</xdr:col>
      <xdr:colOff>409575</xdr:colOff>
      <xdr:row>1</xdr:row>
      <xdr:rowOff>28575</xdr:rowOff>
    </xdr:from>
    <xdr:to>
      <xdr:col>11</xdr:col>
      <xdr:colOff>447675</xdr:colOff>
      <xdr:row>4</xdr:row>
      <xdr:rowOff>104775</xdr:rowOff>
    </xdr:to>
    <xdr:pic>
      <xdr:nvPicPr>
        <xdr:cNvPr id="22" name="Graphic 21" descr="Coins with solid fill">
          <a:extLst>
            <a:ext uri="{FF2B5EF4-FFF2-40B4-BE49-F238E27FC236}">
              <a16:creationId xmlns:a16="http://schemas.microsoft.com/office/drawing/2014/main" id="{B57CF869-5D49-11B5-9144-FE2620382CA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505575" y="219075"/>
          <a:ext cx="647700" cy="647700"/>
        </a:xfrm>
        <a:prstGeom prst="rect">
          <a:avLst/>
        </a:prstGeom>
      </xdr:spPr>
    </xdr:pic>
    <xdr:clientData/>
  </xdr:twoCellAnchor>
  <xdr:twoCellAnchor editAs="oneCell">
    <xdr:from>
      <xdr:col>18</xdr:col>
      <xdr:colOff>133350</xdr:colOff>
      <xdr:row>2</xdr:row>
      <xdr:rowOff>104775</xdr:rowOff>
    </xdr:from>
    <xdr:to>
      <xdr:col>19</xdr:col>
      <xdr:colOff>28575</xdr:colOff>
      <xdr:row>5</xdr:row>
      <xdr:rowOff>38100</xdr:rowOff>
    </xdr:to>
    <xdr:pic>
      <xdr:nvPicPr>
        <xdr:cNvPr id="24" name="Graphic 23" descr="Rocket with solid fill">
          <a:extLst>
            <a:ext uri="{FF2B5EF4-FFF2-40B4-BE49-F238E27FC236}">
              <a16:creationId xmlns:a16="http://schemas.microsoft.com/office/drawing/2014/main" id="{CFA543C8-BE04-12B9-C31A-292E74E25C9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106150" y="485775"/>
          <a:ext cx="504825" cy="504825"/>
        </a:xfrm>
        <a:prstGeom prst="rect">
          <a:avLst/>
        </a:prstGeom>
      </xdr:spPr>
    </xdr:pic>
    <xdr:clientData/>
  </xdr:twoCellAnchor>
  <xdr:twoCellAnchor>
    <xdr:from>
      <xdr:col>14</xdr:col>
      <xdr:colOff>219076</xdr:colOff>
      <xdr:row>2</xdr:row>
      <xdr:rowOff>104775</xdr:rowOff>
    </xdr:from>
    <xdr:to>
      <xdr:col>15</xdr:col>
      <xdr:colOff>276225</xdr:colOff>
      <xdr:row>4</xdr:row>
      <xdr:rowOff>28575</xdr:rowOff>
    </xdr:to>
    <xdr:sp macro="" textlink="'Route Revenue'!D62">
      <xdr:nvSpPr>
        <xdr:cNvPr id="25" name="TextBox 24">
          <a:extLst>
            <a:ext uri="{FF2B5EF4-FFF2-40B4-BE49-F238E27FC236}">
              <a16:creationId xmlns:a16="http://schemas.microsoft.com/office/drawing/2014/main" id="{120CFB76-ED93-10AA-D76B-F3BFC5AB6C3F}"/>
            </a:ext>
          </a:extLst>
        </xdr:cNvPr>
        <xdr:cNvSpPr txBox="1"/>
      </xdr:nvSpPr>
      <xdr:spPr>
        <a:xfrm>
          <a:off x="8753476" y="485775"/>
          <a:ext cx="666749"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C1B39F-121B-4890-A970-5D890A8ED36B}"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marL="0" indent="0"/>
            <a:t>85410</a:t>
          </a:fld>
          <a:endParaRPr lang="en-US" sz="1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10</xdr:col>
      <xdr:colOff>369689</xdr:colOff>
      <xdr:row>0</xdr:row>
      <xdr:rowOff>104775</xdr:rowOff>
    </xdr:from>
    <xdr:to>
      <xdr:col>13</xdr:col>
      <xdr:colOff>45839</xdr:colOff>
      <xdr:row>5</xdr:row>
      <xdr:rowOff>28575</xdr:rowOff>
    </xdr:to>
    <xdr:sp macro="" textlink="">
      <xdr:nvSpPr>
        <xdr:cNvPr id="26" name="Rectangle: Rounded Corners 25">
          <a:extLst>
            <a:ext uri="{FF2B5EF4-FFF2-40B4-BE49-F238E27FC236}">
              <a16:creationId xmlns:a16="http://schemas.microsoft.com/office/drawing/2014/main" id="{D84274F7-3FB0-6E98-BB5F-B37FCE100BB7}"/>
            </a:ext>
          </a:extLst>
        </xdr:cNvPr>
        <xdr:cNvSpPr/>
      </xdr:nvSpPr>
      <xdr:spPr>
        <a:xfrm>
          <a:off x="6465689" y="104775"/>
          <a:ext cx="1504950" cy="8763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000" b="1">
              <a:solidFill>
                <a:schemeClr val="tx1"/>
              </a:solidFill>
              <a:latin typeface="Times New Roman" panose="02020603050405020304" pitchFamily="18" charset="0"/>
              <a:ea typeface="+mn-ea"/>
              <a:cs typeface="Times New Roman" panose="02020603050405020304" pitchFamily="18" charset="0"/>
            </a:rPr>
            <a:t>TOTAL</a:t>
          </a:r>
          <a:r>
            <a:rPr lang="en-US" sz="1000" b="1" baseline="0">
              <a:solidFill>
                <a:schemeClr val="tx1"/>
              </a:solidFill>
              <a:latin typeface="Times New Roman" panose="02020603050405020304" pitchFamily="18" charset="0"/>
              <a:ea typeface="+mn-ea"/>
              <a:cs typeface="Times New Roman" panose="02020603050405020304" pitchFamily="18" charset="0"/>
            </a:rPr>
            <a:t> </a:t>
          </a:r>
          <a:r>
            <a:rPr lang="en-US" sz="1000" b="1">
              <a:solidFill>
                <a:schemeClr val="tx1"/>
              </a:solidFill>
              <a:latin typeface="Times New Roman" panose="02020603050405020304" pitchFamily="18" charset="0"/>
              <a:ea typeface="+mn-ea"/>
              <a:cs typeface="Times New Roman" panose="02020603050405020304" pitchFamily="18" charset="0"/>
            </a:rPr>
            <a:t>FUEL </a:t>
          </a:r>
          <a:r>
            <a:rPr lang="en-US" sz="1000" b="1" baseline="0">
              <a:solidFill>
                <a:schemeClr val="tx1"/>
              </a:solidFill>
              <a:latin typeface="Times New Roman" panose="02020603050405020304" pitchFamily="18" charset="0"/>
              <a:ea typeface="+mn-ea"/>
              <a:cs typeface="Times New Roman" panose="02020603050405020304" pitchFamily="18" charset="0"/>
            </a:rPr>
            <a:t>COST</a:t>
          </a:r>
          <a:endParaRPr lang="en-US" sz="1000" b="1">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10</xdr:col>
      <xdr:colOff>419100</xdr:colOff>
      <xdr:row>2</xdr:row>
      <xdr:rowOff>19050</xdr:rowOff>
    </xdr:from>
    <xdr:to>
      <xdr:col>11</xdr:col>
      <xdr:colOff>390525</xdr:colOff>
      <xdr:row>5</xdr:row>
      <xdr:rowOff>28575</xdr:rowOff>
    </xdr:to>
    <xdr:pic>
      <xdr:nvPicPr>
        <xdr:cNvPr id="28" name="Graphic 27" descr="Coins with solid fill">
          <a:extLst>
            <a:ext uri="{FF2B5EF4-FFF2-40B4-BE49-F238E27FC236}">
              <a16:creationId xmlns:a16="http://schemas.microsoft.com/office/drawing/2014/main" id="{23AFB4F4-741E-A11A-2DF0-40DC17B59BE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515100" y="400050"/>
          <a:ext cx="581025" cy="581025"/>
        </a:xfrm>
        <a:prstGeom prst="rect">
          <a:avLst/>
        </a:prstGeom>
      </xdr:spPr>
    </xdr:pic>
    <xdr:clientData/>
  </xdr:twoCellAnchor>
  <xdr:twoCellAnchor>
    <xdr:from>
      <xdr:col>11</xdr:col>
      <xdr:colOff>485775</xdr:colOff>
      <xdr:row>2</xdr:row>
      <xdr:rowOff>152400</xdr:rowOff>
    </xdr:from>
    <xdr:to>
      <xdr:col>12</xdr:col>
      <xdr:colOff>533400</xdr:colOff>
      <xdr:row>4</xdr:row>
      <xdr:rowOff>104775</xdr:rowOff>
    </xdr:to>
    <xdr:sp macro="" textlink="'Fueling vs Revenue '!D45">
      <xdr:nvSpPr>
        <xdr:cNvPr id="29" name="TextBox 28">
          <a:extLst>
            <a:ext uri="{FF2B5EF4-FFF2-40B4-BE49-F238E27FC236}">
              <a16:creationId xmlns:a16="http://schemas.microsoft.com/office/drawing/2014/main" id="{78EA51BA-919B-DDD0-864A-F50E0E0B67A3}"/>
            </a:ext>
          </a:extLst>
        </xdr:cNvPr>
        <xdr:cNvSpPr txBox="1"/>
      </xdr:nvSpPr>
      <xdr:spPr>
        <a:xfrm>
          <a:off x="7191375" y="533400"/>
          <a:ext cx="657225" cy="3333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C219099-5235-4359-8A05-16428916441D}"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marL="0" indent="0"/>
            <a:t>$95M</a:t>
          </a:fld>
          <a:endParaRPr lang="en-US" sz="1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16</xdr:col>
      <xdr:colOff>466725</xdr:colOff>
      <xdr:row>2</xdr:row>
      <xdr:rowOff>142875</xdr:rowOff>
    </xdr:from>
    <xdr:to>
      <xdr:col>18</xdr:col>
      <xdr:colOff>19050</xdr:colOff>
      <xdr:row>4</xdr:row>
      <xdr:rowOff>66675</xdr:rowOff>
    </xdr:to>
    <xdr:sp macro="" textlink="'Route delayed delivery'!B63">
      <xdr:nvSpPr>
        <xdr:cNvPr id="30" name="TextBox 29">
          <a:extLst>
            <a:ext uri="{FF2B5EF4-FFF2-40B4-BE49-F238E27FC236}">
              <a16:creationId xmlns:a16="http://schemas.microsoft.com/office/drawing/2014/main" id="{19FD3ED2-10E8-87AD-404F-94858881B05D}"/>
            </a:ext>
          </a:extLst>
        </xdr:cNvPr>
        <xdr:cNvSpPr txBox="1"/>
      </xdr:nvSpPr>
      <xdr:spPr>
        <a:xfrm>
          <a:off x="10220325" y="523875"/>
          <a:ext cx="771525"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FFE4AD9-2C78-4FDF-BE4F-A826E0203874}"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marL="0" indent="0"/>
            <a:t>85410</a:t>
          </a:fld>
          <a:endParaRPr lang="en-US" sz="1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xdr:col>
      <xdr:colOff>266700</xdr:colOff>
      <xdr:row>5</xdr:row>
      <xdr:rowOff>104775</xdr:rowOff>
    </xdr:from>
    <xdr:to>
      <xdr:col>4</xdr:col>
      <xdr:colOff>0</xdr:colOff>
      <xdr:row>34</xdr:row>
      <xdr:rowOff>76200</xdr:rowOff>
    </xdr:to>
    <xdr:sp macro="" textlink="">
      <xdr:nvSpPr>
        <xdr:cNvPr id="31" name="Rectangle: Rounded Corners 30">
          <a:extLst>
            <a:ext uri="{FF2B5EF4-FFF2-40B4-BE49-F238E27FC236}">
              <a16:creationId xmlns:a16="http://schemas.microsoft.com/office/drawing/2014/main" id="{C3D01D10-6C48-27E4-CD36-3ECE7E0541E8}"/>
            </a:ext>
          </a:extLst>
        </xdr:cNvPr>
        <xdr:cNvSpPr/>
      </xdr:nvSpPr>
      <xdr:spPr>
        <a:xfrm>
          <a:off x="876300" y="1057275"/>
          <a:ext cx="1562100" cy="5495925"/>
        </a:xfrm>
        <a:prstGeom prst="roundRect">
          <a:avLst>
            <a:gd name="adj" fmla="val 4472"/>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50" b="1">
              <a:solidFill>
                <a:schemeClr val="tx1"/>
              </a:solidFill>
              <a:latin typeface="Times New Roman" panose="02020603050405020304" pitchFamily="18" charset="0"/>
              <a:ea typeface="+mn-ea"/>
              <a:cs typeface="Times New Roman" panose="02020603050405020304" pitchFamily="18" charset="0"/>
            </a:rPr>
            <a:t>Slicers</a:t>
          </a:r>
        </a:p>
      </xdr:txBody>
    </xdr:sp>
    <xdr:clientData/>
  </xdr:twoCellAnchor>
  <xdr:twoCellAnchor>
    <xdr:from>
      <xdr:col>12</xdr:col>
      <xdr:colOff>400050</xdr:colOff>
      <xdr:row>5</xdr:row>
      <xdr:rowOff>114300</xdr:rowOff>
    </xdr:from>
    <xdr:to>
      <xdr:col>20</xdr:col>
      <xdr:colOff>390525</xdr:colOff>
      <xdr:row>19</xdr:row>
      <xdr:rowOff>62661</xdr:rowOff>
    </xdr:to>
    <xdr:graphicFrame macro="">
      <xdr:nvGraphicFramePr>
        <xdr:cNvPr id="32" name="Chart 31">
          <a:extLst>
            <a:ext uri="{FF2B5EF4-FFF2-40B4-BE49-F238E27FC236}">
              <a16:creationId xmlns:a16="http://schemas.microsoft.com/office/drawing/2014/main" id="{B92ED0B6-7528-4A7E-B838-521951B3A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38100</xdr:colOff>
      <xdr:row>5</xdr:row>
      <xdr:rowOff>119063</xdr:rowOff>
    </xdr:from>
    <xdr:to>
      <xdr:col>12</xdr:col>
      <xdr:colOff>352425</xdr:colOff>
      <xdr:row>19</xdr:row>
      <xdr:rowOff>76200</xdr:rowOff>
    </xdr:to>
    <xdr:graphicFrame macro="">
      <xdr:nvGraphicFramePr>
        <xdr:cNvPr id="33" name="Chart 32">
          <a:extLst>
            <a:ext uri="{FF2B5EF4-FFF2-40B4-BE49-F238E27FC236}">
              <a16:creationId xmlns:a16="http://schemas.microsoft.com/office/drawing/2014/main" id="{79EEE888-FCE7-4C0A-90A0-FFB557ADA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28575</xdr:colOff>
      <xdr:row>19</xdr:row>
      <xdr:rowOff>95250</xdr:rowOff>
    </xdr:from>
    <xdr:to>
      <xdr:col>9</xdr:col>
      <xdr:colOff>514350</xdr:colOff>
      <xdr:row>34</xdr:row>
      <xdr:rowOff>76200</xdr:rowOff>
    </xdr:to>
    <xdr:graphicFrame macro="">
      <xdr:nvGraphicFramePr>
        <xdr:cNvPr id="34" name="Chart 33">
          <a:extLst>
            <a:ext uri="{FF2B5EF4-FFF2-40B4-BE49-F238E27FC236}">
              <a16:creationId xmlns:a16="http://schemas.microsoft.com/office/drawing/2014/main" id="{FE80711E-C5C3-4F42-851E-3E32481B0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542924</xdr:colOff>
      <xdr:row>19</xdr:row>
      <xdr:rowOff>95250</xdr:rowOff>
    </xdr:from>
    <xdr:to>
      <xdr:col>15</xdr:col>
      <xdr:colOff>57149</xdr:colOff>
      <xdr:row>34</xdr:row>
      <xdr:rowOff>76200</xdr:rowOff>
    </xdr:to>
    <xdr:graphicFrame macro="">
      <xdr:nvGraphicFramePr>
        <xdr:cNvPr id="35" name="Chart 34">
          <a:extLst>
            <a:ext uri="{FF2B5EF4-FFF2-40B4-BE49-F238E27FC236}">
              <a16:creationId xmlns:a16="http://schemas.microsoft.com/office/drawing/2014/main" id="{3CEEAE1E-D8AD-4E87-94F2-2C52A3C4C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xdr:col>
      <xdr:colOff>285750</xdr:colOff>
      <xdr:row>6</xdr:row>
      <xdr:rowOff>161925</xdr:rowOff>
    </xdr:from>
    <xdr:to>
      <xdr:col>3</xdr:col>
      <xdr:colOff>600075</xdr:colOff>
      <xdr:row>13</xdr:row>
      <xdr:rowOff>9525</xdr:rowOff>
    </xdr:to>
    <mc:AlternateContent xmlns:mc="http://schemas.openxmlformats.org/markup-compatibility/2006" xmlns:a14="http://schemas.microsoft.com/office/drawing/2010/main">
      <mc:Choice Requires="a14">
        <xdr:graphicFrame macro="">
          <xdr:nvGraphicFramePr>
            <xdr:cNvPr id="38" name="customer_type">
              <a:extLst>
                <a:ext uri="{FF2B5EF4-FFF2-40B4-BE49-F238E27FC236}">
                  <a16:creationId xmlns:a16="http://schemas.microsoft.com/office/drawing/2014/main" id="{6FB5688E-BBF1-D0ED-590E-5B1776FEB9F3}"/>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895350" y="1304925"/>
              <a:ext cx="1533525"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285749</xdr:colOff>
      <xdr:row>13</xdr:row>
      <xdr:rowOff>28576</xdr:rowOff>
    </xdr:from>
    <xdr:to>
      <xdr:col>3</xdr:col>
      <xdr:colOff>581024</xdr:colOff>
      <xdr:row>19</xdr:row>
      <xdr:rowOff>85726</xdr:rowOff>
    </xdr:to>
    <mc:AlternateContent xmlns:mc="http://schemas.openxmlformats.org/markup-compatibility/2006" xmlns:a14="http://schemas.microsoft.com/office/drawing/2010/main">
      <mc:Choice Requires="a14">
        <xdr:graphicFrame macro="">
          <xdr:nvGraphicFramePr>
            <xdr:cNvPr id="40" name="month (Year)">
              <a:extLst>
                <a:ext uri="{FF2B5EF4-FFF2-40B4-BE49-F238E27FC236}">
                  <a16:creationId xmlns:a16="http://schemas.microsoft.com/office/drawing/2014/main" id="{E1BB1131-E467-6A4B-C5C8-AB91FC423FFA}"/>
                </a:ext>
              </a:extLst>
            </xdr:cNvPr>
            <xdr:cNvGraphicFramePr/>
          </xdr:nvGraphicFramePr>
          <xdr:xfrm>
            <a:off x="0" y="0"/>
            <a:ext cx="0" cy="0"/>
          </xdr:xfrm>
          <a:graphic>
            <a:graphicData uri="http://schemas.microsoft.com/office/drawing/2010/slicer">
              <sle:slicer xmlns:sle="http://schemas.microsoft.com/office/drawing/2010/slicer" name="month (Year)"/>
            </a:graphicData>
          </a:graphic>
        </xdr:graphicFrame>
      </mc:Choice>
      <mc:Fallback xmlns="">
        <xdr:sp macro="" textlink="">
          <xdr:nvSpPr>
            <xdr:cNvPr id="0" name=""/>
            <xdr:cNvSpPr>
              <a:spLocks noTextEdit="1"/>
            </xdr:cNvSpPr>
          </xdr:nvSpPr>
          <xdr:spPr>
            <a:xfrm>
              <a:off x="895349" y="2505076"/>
              <a:ext cx="1514475"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76200</xdr:colOff>
      <xdr:row>19</xdr:row>
      <xdr:rowOff>95250</xdr:rowOff>
    </xdr:from>
    <xdr:to>
      <xdr:col>20</xdr:col>
      <xdr:colOff>400049</xdr:colOff>
      <xdr:row>34</xdr:row>
      <xdr:rowOff>76200</xdr:rowOff>
    </xdr:to>
    <xdr:graphicFrame macro="">
      <xdr:nvGraphicFramePr>
        <xdr:cNvPr id="10" name="Chart 9">
          <a:extLst>
            <a:ext uri="{FF2B5EF4-FFF2-40B4-BE49-F238E27FC236}">
              <a16:creationId xmlns:a16="http://schemas.microsoft.com/office/drawing/2014/main" id="{C3A93A8F-5C30-4B52-A417-BB4C715AE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0</xdr:colOff>
      <xdr:row>6</xdr:row>
      <xdr:rowOff>47625</xdr:rowOff>
    </xdr:from>
    <xdr:to>
      <xdr:col>1</xdr:col>
      <xdr:colOff>228600</xdr:colOff>
      <xdr:row>10</xdr:row>
      <xdr:rowOff>123825</xdr:rowOff>
    </xdr:to>
    <xdr:pic>
      <xdr:nvPicPr>
        <xdr:cNvPr id="15" name="Graphic 14" descr="Document with solid fill">
          <a:hlinkClick xmlns:r="http://schemas.openxmlformats.org/officeDocument/2006/relationships" r:id="rId1"/>
          <a:extLst>
            <a:ext uri="{FF2B5EF4-FFF2-40B4-BE49-F238E27FC236}">
              <a16:creationId xmlns:a16="http://schemas.microsoft.com/office/drawing/2014/main" id="{5CEEF5F7-FE6F-B9F1-C67F-3DFA1550477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0" y="1190625"/>
          <a:ext cx="838200" cy="838200"/>
        </a:xfrm>
        <a:prstGeom prst="rect">
          <a:avLst/>
        </a:prstGeom>
      </xdr:spPr>
    </xdr:pic>
    <xdr:clientData/>
  </xdr:twoCellAnchor>
  <xdr:twoCellAnchor editAs="oneCell">
    <xdr:from>
      <xdr:col>0</xdr:col>
      <xdr:colOff>38100</xdr:colOff>
      <xdr:row>14</xdr:row>
      <xdr:rowOff>28575</xdr:rowOff>
    </xdr:from>
    <xdr:to>
      <xdr:col>1</xdr:col>
      <xdr:colOff>266700</xdr:colOff>
      <xdr:row>18</xdr:row>
      <xdr:rowOff>104775</xdr:rowOff>
    </xdr:to>
    <xdr:pic>
      <xdr:nvPicPr>
        <xdr:cNvPr id="18" name="Graphic 17" descr="Document with solid fill">
          <a:hlinkClick xmlns:r="http://schemas.openxmlformats.org/officeDocument/2006/relationships" r:id="rId20"/>
          <a:extLst>
            <a:ext uri="{FF2B5EF4-FFF2-40B4-BE49-F238E27FC236}">
              <a16:creationId xmlns:a16="http://schemas.microsoft.com/office/drawing/2014/main" id="{42D7132F-5F47-4141-89B7-4C48F2D38C4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8100" y="2695575"/>
          <a:ext cx="838200" cy="838200"/>
        </a:xfrm>
        <a:prstGeom prst="rect">
          <a:avLst/>
        </a:prstGeom>
      </xdr:spPr>
    </xdr:pic>
    <xdr:clientData/>
  </xdr:twoCellAnchor>
  <xdr:twoCellAnchor>
    <xdr:from>
      <xdr:col>0</xdr:col>
      <xdr:colOff>0</xdr:colOff>
      <xdr:row>11</xdr:row>
      <xdr:rowOff>38099</xdr:rowOff>
    </xdr:from>
    <xdr:to>
      <xdr:col>1</xdr:col>
      <xdr:colOff>247650</xdr:colOff>
      <xdr:row>12</xdr:row>
      <xdr:rowOff>114300</xdr:rowOff>
    </xdr:to>
    <xdr:sp macro="" textlink="">
      <xdr:nvSpPr>
        <xdr:cNvPr id="19" name="TextBox 18">
          <a:extLst>
            <a:ext uri="{FF2B5EF4-FFF2-40B4-BE49-F238E27FC236}">
              <a16:creationId xmlns:a16="http://schemas.microsoft.com/office/drawing/2014/main" id="{5EF59993-88C0-7F57-A242-E32894CDDC04}"/>
            </a:ext>
          </a:extLst>
        </xdr:cNvPr>
        <xdr:cNvSpPr txBox="1"/>
      </xdr:nvSpPr>
      <xdr:spPr>
        <a:xfrm>
          <a:off x="0" y="2133599"/>
          <a:ext cx="857250" cy="2667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Times New Roman" panose="02020603050405020304" pitchFamily="18" charset="0"/>
              <a:cs typeface="Times New Roman" panose="02020603050405020304" pitchFamily="18" charset="0"/>
            </a:rPr>
            <a:t>Dasboard1</a:t>
          </a:r>
        </a:p>
      </xdr:txBody>
    </xdr:sp>
    <xdr:clientData/>
  </xdr:twoCellAnchor>
  <xdr:twoCellAnchor>
    <xdr:from>
      <xdr:col>0</xdr:col>
      <xdr:colOff>0</xdr:colOff>
      <xdr:row>19</xdr:row>
      <xdr:rowOff>0</xdr:rowOff>
    </xdr:from>
    <xdr:to>
      <xdr:col>1</xdr:col>
      <xdr:colOff>247650</xdr:colOff>
      <xdr:row>20</xdr:row>
      <xdr:rowOff>76201</xdr:rowOff>
    </xdr:to>
    <xdr:sp macro="" textlink="">
      <xdr:nvSpPr>
        <xdr:cNvPr id="23" name="TextBox 22">
          <a:extLst>
            <a:ext uri="{FF2B5EF4-FFF2-40B4-BE49-F238E27FC236}">
              <a16:creationId xmlns:a16="http://schemas.microsoft.com/office/drawing/2014/main" id="{E813D850-0F26-4485-AE25-98A3F5E1E285}"/>
            </a:ext>
          </a:extLst>
        </xdr:cNvPr>
        <xdr:cNvSpPr txBox="1"/>
      </xdr:nvSpPr>
      <xdr:spPr>
        <a:xfrm>
          <a:off x="0" y="3619500"/>
          <a:ext cx="857250" cy="2667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Times New Roman" panose="02020603050405020304" pitchFamily="18" charset="0"/>
              <a:cs typeface="Times New Roman" panose="02020603050405020304" pitchFamily="18" charset="0"/>
            </a:rPr>
            <a:t>Dasboard2</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390525</xdr:colOff>
      <xdr:row>34</xdr:row>
      <xdr:rowOff>76200</xdr:rowOff>
    </xdr:to>
    <xdr:sp macro="" textlink="">
      <xdr:nvSpPr>
        <xdr:cNvPr id="2" name="Rectangle 1">
          <a:extLst>
            <a:ext uri="{FF2B5EF4-FFF2-40B4-BE49-F238E27FC236}">
              <a16:creationId xmlns:a16="http://schemas.microsoft.com/office/drawing/2014/main" id="{C79A28AF-9820-455B-A240-995D15B41C14}"/>
            </a:ext>
          </a:extLst>
        </xdr:cNvPr>
        <xdr:cNvSpPr/>
      </xdr:nvSpPr>
      <xdr:spPr>
        <a:xfrm>
          <a:off x="0" y="0"/>
          <a:ext cx="12582525" cy="6553200"/>
        </a:xfrm>
        <a:prstGeom prst="rect">
          <a:avLst/>
        </a:prstGeom>
        <a:solidFill>
          <a:schemeClr val="bg2">
            <a:lumMod val="50000"/>
          </a:schemeClr>
        </a:solidFill>
        <a:ln>
          <a:solidFill>
            <a:schemeClr val="bg2">
              <a:lumMod val="5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xdr:col>
      <xdr:colOff>257174</xdr:colOff>
      <xdr:row>34</xdr:row>
      <xdr:rowOff>66675</xdr:rowOff>
    </xdr:to>
    <xdr:sp macro="" textlink="">
      <xdr:nvSpPr>
        <xdr:cNvPr id="3" name="Rectangle: Rounded Corners 2">
          <a:extLst>
            <a:ext uri="{FF2B5EF4-FFF2-40B4-BE49-F238E27FC236}">
              <a16:creationId xmlns:a16="http://schemas.microsoft.com/office/drawing/2014/main" id="{DBC7167B-267A-45A0-AF65-60A6B8185D77}"/>
            </a:ext>
          </a:extLst>
        </xdr:cNvPr>
        <xdr:cNvSpPr/>
      </xdr:nvSpPr>
      <xdr:spPr>
        <a:xfrm>
          <a:off x="0" y="0"/>
          <a:ext cx="866774" cy="6543675"/>
        </a:xfrm>
        <a:prstGeom prst="roundRect">
          <a:avLst>
            <a:gd name="adj" fmla="val 775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050" b="1">
            <a:solidFill>
              <a:schemeClr val="tx1"/>
            </a:solidFill>
            <a:latin typeface="Times New Roman" panose="02020603050405020304" pitchFamily="18" charset="0"/>
            <a:ea typeface="+mn-ea"/>
            <a:cs typeface="Times New Roman" panose="02020603050405020304" pitchFamily="18" charset="0"/>
          </a:endParaRPr>
        </a:p>
        <a:p>
          <a:pPr marL="0" indent="0" algn="l"/>
          <a:endParaRPr lang="en-US" sz="1050" b="1">
            <a:solidFill>
              <a:schemeClr val="tx1"/>
            </a:solidFill>
            <a:latin typeface="Times New Roman" panose="02020603050405020304" pitchFamily="18" charset="0"/>
            <a:ea typeface="+mn-ea"/>
            <a:cs typeface="Times New Roman" panose="02020603050405020304" pitchFamily="18" charset="0"/>
          </a:endParaRPr>
        </a:p>
        <a:p>
          <a:pPr marL="0" indent="0" algn="l"/>
          <a:endParaRPr lang="en-US" sz="1050" b="1">
            <a:solidFill>
              <a:schemeClr val="tx1"/>
            </a:solidFill>
            <a:latin typeface="Times New Roman" panose="02020603050405020304" pitchFamily="18" charset="0"/>
            <a:ea typeface="+mn-ea"/>
            <a:cs typeface="Times New Roman" panose="02020603050405020304" pitchFamily="18" charset="0"/>
          </a:endParaRPr>
        </a:p>
        <a:p>
          <a:pPr marL="0" indent="0" algn="l"/>
          <a:endParaRPr lang="en-US" sz="1050" b="1">
            <a:solidFill>
              <a:schemeClr val="tx1"/>
            </a:solidFill>
            <a:latin typeface="Times New Roman" panose="02020603050405020304" pitchFamily="18" charset="0"/>
            <a:ea typeface="+mn-ea"/>
            <a:cs typeface="Times New Roman" panose="02020603050405020304" pitchFamily="18" charset="0"/>
          </a:endParaRPr>
        </a:p>
        <a:p>
          <a:pPr marL="0" indent="0" algn="l"/>
          <a:endParaRPr lang="en-US" sz="1050" b="1">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266699</xdr:colOff>
      <xdr:row>0</xdr:row>
      <xdr:rowOff>0</xdr:rowOff>
    </xdr:from>
    <xdr:to>
      <xdr:col>8</xdr:col>
      <xdr:colOff>9524</xdr:colOff>
      <xdr:row>5</xdr:row>
      <xdr:rowOff>104775</xdr:rowOff>
    </xdr:to>
    <xdr:sp macro="" textlink="">
      <xdr:nvSpPr>
        <xdr:cNvPr id="4" name="Rectangle: Rounded Corners 3">
          <a:extLst>
            <a:ext uri="{FF2B5EF4-FFF2-40B4-BE49-F238E27FC236}">
              <a16:creationId xmlns:a16="http://schemas.microsoft.com/office/drawing/2014/main" id="{729A0AB0-0A72-4764-9810-458EB945A2FC}"/>
            </a:ext>
          </a:extLst>
        </xdr:cNvPr>
        <xdr:cNvSpPr/>
      </xdr:nvSpPr>
      <xdr:spPr>
        <a:xfrm>
          <a:off x="876299" y="0"/>
          <a:ext cx="4010025" cy="1057275"/>
        </a:xfrm>
        <a:prstGeom prst="roundRect">
          <a:avLst>
            <a:gd name="adj" fmla="val 4054"/>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352425</xdr:colOff>
      <xdr:row>0</xdr:row>
      <xdr:rowOff>47625</xdr:rowOff>
    </xdr:from>
    <xdr:to>
      <xdr:col>7</xdr:col>
      <xdr:colOff>581025</xdr:colOff>
      <xdr:row>5</xdr:row>
      <xdr:rowOff>47624</xdr:rowOff>
    </xdr:to>
    <xdr:sp macro="" textlink="">
      <xdr:nvSpPr>
        <xdr:cNvPr id="5" name="TextBox 4">
          <a:extLst>
            <a:ext uri="{FF2B5EF4-FFF2-40B4-BE49-F238E27FC236}">
              <a16:creationId xmlns:a16="http://schemas.microsoft.com/office/drawing/2014/main" id="{250609EF-A109-4F85-9F3E-605597D5FFA9}"/>
            </a:ext>
          </a:extLst>
        </xdr:cNvPr>
        <xdr:cNvSpPr txBox="1"/>
      </xdr:nvSpPr>
      <xdr:spPr>
        <a:xfrm>
          <a:off x="962025" y="47625"/>
          <a:ext cx="3886200" cy="9524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Times New Roman" panose="02020603050405020304" pitchFamily="18" charset="0"/>
              <a:cs typeface="Times New Roman" panose="02020603050405020304" pitchFamily="18" charset="0"/>
            </a:rPr>
            <a:t>LOGISTICS</a:t>
          </a:r>
          <a:r>
            <a:rPr lang="en-US" sz="2400" b="1" baseline="0">
              <a:latin typeface="Times New Roman" panose="02020603050405020304" pitchFamily="18" charset="0"/>
              <a:cs typeface="Times New Roman" panose="02020603050405020304" pitchFamily="18" charset="0"/>
            </a:rPr>
            <a:t> OPERATION ANALYSIS</a:t>
          </a:r>
        </a:p>
        <a:p>
          <a:r>
            <a:rPr lang="en-US" sz="1050" b="1">
              <a:latin typeface="Times New Roman" panose="02020603050405020304" pitchFamily="18" charset="0"/>
              <a:cs typeface="Times New Roman" panose="02020603050405020304" pitchFamily="18" charset="0"/>
            </a:rPr>
            <a:t>BY Fashina</a:t>
          </a:r>
          <a:r>
            <a:rPr lang="en-US" sz="1050" b="1" baseline="0">
              <a:latin typeface="Times New Roman" panose="02020603050405020304" pitchFamily="18" charset="0"/>
              <a:cs typeface="Times New Roman" panose="02020603050405020304" pitchFamily="18" charset="0"/>
            </a:rPr>
            <a:t> Isaac</a:t>
          </a:r>
          <a:endParaRPr lang="en-US" sz="1050" b="1">
            <a:latin typeface="Times New Roman" panose="02020603050405020304" pitchFamily="18" charset="0"/>
            <a:cs typeface="Times New Roman" panose="02020603050405020304" pitchFamily="18" charset="0"/>
          </a:endParaRPr>
        </a:p>
      </xdr:txBody>
    </xdr:sp>
    <xdr:clientData/>
  </xdr:twoCellAnchor>
  <xdr:twoCellAnchor>
    <xdr:from>
      <xdr:col>8</xdr:col>
      <xdr:colOff>35719</xdr:colOff>
      <xdr:row>0</xdr:row>
      <xdr:rowOff>100012</xdr:rowOff>
    </xdr:from>
    <xdr:to>
      <xdr:col>10</xdr:col>
      <xdr:colOff>321469</xdr:colOff>
      <xdr:row>5</xdr:row>
      <xdr:rowOff>23812</xdr:rowOff>
    </xdr:to>
    <xdr:sp macro="" textlink="">
      <xdr:nvSpPr>
        <xdr:cNvPr id="6" name="Rectangle: Rounded Corners 5">
          <a:extLst>
            <a:ext uri="{FF2B5EF4-FFF2-40B4-BE49-F238E27FC236}">
              <a16:creationId xmlns:a16="http://schemas.microsoft.com/office/drawing/2014/main" id="{9E3D32E9-764A-4CD8-99C3-4A86972CCA1E}"/>
            </a:ext>
          </a:extLst>
        </xdr:cNvPr>
        <xdr:cNvSpPr/>
      </xdr:nvSpPr>
      <xdr:spPr>
        <a:xfrm>
          <a:off x="4912519" y="100012"/>
          <a:ext cx="1504950" cy="8763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tx1"/>
              </a:solidFill>
              <a:latin typeface="Times New Roman" panose="02020603050405020304" pitchFamily="18" charset="0"/>
              <a:ea typeface="+mn-ea"/>
              <a:cs typeface="Times New Roman" panose="02020603050405020304" pitchFamily="18" charset="0"/>
            </a:rPr>
            <a:t>MAINT.</a:t>
          </a:r>
          <a:r>
            <a:rPr lang="en-US" sz="1100" b="1" baseline="0">
              <a:solidFill>
                <a:schemeClr val="tx1"/>
              </a:solidFill>
              <a:latin typeface="Times New Roman" panose="02020603050405020304" pitchFamily="18" charset="0"/>
              <a:ea typeface="+mn-ea"/>
              <a:cs typeface="Times New Roman" panose="02020603050405020304" pitchFamily="18" charset="0"/>
            </a:rPr>
            <a:t> COST</a:t>
          </a:r>
          <a:endParaRPr lang="en-US" sz="1100" b="1">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13</xdr:col>
      <xdr:colOff>84534</xdr:colOff>
      <xdr:row>0</xdr:row>
      <xdr:rowOff>100012</xdr:rowOff>
    </xdr:from>
    <xdr:to>
      <xdr:col>15</xdr:col>
      <xdr:colOff>370284</xdr:colOff>
      <xdr:row>5</xdr:row>
      <xdr:rowOff>23812</xdr:rowOff>
    </xdr:to>
    <xdr:sp macro="" textlink="">
      <xdr:nvSpPr>
        <xdr:cNvPr id="7" name="Rectangle: Rounded Corners 6">
          <a:extLst>
            <a:ext uri="{FF2B5EF4-FFF2-40B4-BE49-F238E27FC236}">
              <a16:creationId xmlns:a16="http://schemas.microsoft.com/office/drawing/2014/main" id="{8EB69BAB-FF51-43B3-99A3-1B929149D6A7}"/>
            </a:ext>
          </a:extLst>
        </xdr:cNvPr>
        <xdr:cNvSpPr/>
      </xdr:nvSpPr>
      <xdr:spPr>
        <a:xfrm>
          <a:off x="8009334" y="100012"/>
          <a:ext cx="1504950" cy="8763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tx1"/>
              </a:solidFill>
              <a:latin typeface="Times New Roman" panose="02020603050405020304" pitchFamily="18" charset="0"/>
              <a:ea typeface="+mn-ea"/>
              <a:cs typeface="Times New Roman" panose="02020603050405020304" pitchFamily="18" charset="0"/>
            </a:rPr>
            <a:t>AVG.REV/LOAD</a:t>
          </a:r>
        </a:p>
      </xdr:txBody>
    </xdr:sp>
    <xdr:clientData/>
  </xdr:twoCellAnchor>
  <xdr:twoCellAnchor>
    <xdr:from>
      <xdr:col>15</xdr:col>
      <xdr:colOff>408979</xdr:colOff>
      <xdr:row>0</xdr:row>
      <xdr:rowOff>100012</xdr:rowOff>
    </xdr:from>
    <xdr:to>
      <xdr:col>18</xdr:col>
      <xdr:colOff>85129</xdr:colOff>
      <xdr:row>5</xdr:row>
      <xdr:rowOff>23812</xdr:rowOff>
    </xdr:to>
    <xdr:sp macro="" textlink="">
      <xdr:nvSpPr>
        <xdr:cNvPr id="8" name="Rectangle: Rounded Corners 7">
          <a:extLst>
            <a:ext uri="{FF2B5EF4-FFF2-40B4-BE49-F238E27FC236}">
              <a16:creationId xmlns:a16="http://schemas.microsoft.com/office/drawing/2014/main" id="{8F9A99A0-63C7-46C6-AD3D-BD757E0EBAD4}"/>
            </a:ext>
          </a:extLst>
        </xdr:cNvPr>
        <xdr:cNvSpPr/>
      </xdr:nvSpPr>
      <xdr:spPr>
        <a:xfrm>
          <a:off x="9552979" y="100012"/>
          <a:ext cx="1504950" cy="8763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tx1"/>
              </a:solidFill>
              <a:latin typeface="Times New Roman" panose="02020603050405020304" pitchFamily="18" charset="0"/>
              <a:ea typeface="+mn-ea"/>
              <a:cs typeface="Times New Roman" panose="02020603050405020304" pitchFamily="18" charset="0"/>
            </a:rPr>
            <a:t>MAX</a:t>
          </a:r>
          <a:r>
            <a:rPr lang="en-US" sz="1100" b="1" baseline="0">
              <a:solidFill>
                <a:schemeClr val="tx1"/>
              </a:solidFill>
              <a:latin typeface="Times New Roman" panose="02020603050405020304" pitchFamily="18" charset="0"/>
              <a:ea typeface="+mn-ea"/>
              <a:cs typeface="Times New Roman" panose="02020603050405020304" pitchFamily="18" charset="0"/>
            </a:rPr>
            <a:t>.AVG.MPG</a:t>
          </a:r>
          <a:endParaRPr lang="en-US" sz="1100" b="1">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18</xdr:col>
      <xdr:colOff>104775</xdr:colOff>
      <xdr:row>0</xdr:row>
      <xdr:rowOff>100012</xdr:rowOff>
    </xdr:from>
    <xdr:to>
      <xdr:col>20</xdr:col>
      <xdr:colOff>390525</xdr:colOff>
      <xdr:row>5</xdr:row>
      <xdr:rowOff>23812</xdr:rowOff>
    </xdr:to>
    <xdr:sp macro="" textlink="">
      <xdr:nvSpPr>
        <xdr:cNvPr id="9" name="Rectangle: Rounded Corners 8">
          <a:extLst>
            <a:ext uri="{FF2B5EF4-FFF2-40B4-BE49-F238E27FC236}">
              <a16:creationId xmlns:a16="http://schemas.microsoft.com/office/drawing/2014/main" id="{E8D65975-21A8-474A-AB16-A55C16B75B88}"/>
            </a:ext>
          </a:extLst>
        </xdr:cNvPr>
        <xdr:cNvSpPr/>
      </xdr:nvSpPr>
      <xdr:spPr>
        <a:xfrm>
          <a:off x="11077575" y="100012"/>
          <a:ext cx="1504950" cy="8763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tx1"/>
              </a:solidFill>
              <a:latin typeface="Times New Roman" panose="02020603050405020304" pitchFamily="18" charset="0"/>
              <a:ea typeface="+mn-ea"/>
              <a:cs typeface="Times New Roman" panose="02020603050405020304" pitchFamily="18" charset="0"/>
            </a:rPr>
            <a:t>OTD_%</a:t>
          </a:r>
        </a:p>
      </xdr:txBody>
    </xdr:sp>
    <xdr:clientData/>
  </xdr:twoCellAnchor>
  <xdr:twoCellAnchor editAs="oneCell">
    <xdr:from>
      <xdr:col>8</xdr:col>
      <xdr:colOff>133350</xdr:colOff>
      <xdr:row>2</xdr:row>
      <xdr:rowOff>9525</xdr:rowOff>
    </xdr:from>
    <xdr:to>
      <xdr:col>9</xdr:col>
      <xdr:colOff>66675</xdr:colOff>
      <xdr:row>4</xdr:row>
      <xdr:rowOff>171450</xdr:rowOff>
    </xdr:to>
    <xdr:pic>
      <xdr:nvPicPr>
        <xdr:cNvPr id="10" name="Graphic 9" descr="Money with solid fill">
          <a:extLst>
            <a:ext uri="{FF2B5EF4-FFF2-40B4-BE49-F238E27FC236}">
              <a16:creationId xmlns:a16="http://schemas.microsoft.com/office/drawing/2014/main" id="{D89AF22D-9D41-4200-8E8C-C0AC3A6272F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10150" y="390525"/>
          <a:ext cx="542925" cy="542925"/>
        </a:xfrm>
        <a:prstGeom prst="rect">
          <a:avLst/>
        </a:prstGeom>
      </xdr:spPr>
    </xdr:pic>
    <xdr:clientData/>
  </xdr:twoCellAnchor>
  <xdr:twoCellAnchor>
    <xdr:from>
      <xdr:col>9</xdr:col>
      <xdr:colOff>142875</xdr:colOff>
      <xdr:row>2</xdr:row>
      <xdr:rowOff>166687</xdr:rowOff>
    </xdr:from>
    <xdr:to>
      <xdr:col>10</xdr:col>
      <xdr:colOff>190500</xdr:colOff>
      <xdr:row>4</xdr:row>
      <xdr:rowOff>71437</xdr:rowOff>
    </xdr:to>
    <xdr:sp macro="" textlink="'Maintenance Cost'!B27">
      <xdr:nvSpPr>
        <xdr:cNvPr id="11" name="TextBox 10">
          <a:extLst>
            <a:ext uri="{FF2B5EF4-FFF2-40B4-BE49-F238E27FC236}">
              <a16:creationId xmlns:a16="http://schemas.microsoft.com/office/drawing/2014/main" id="{E8458CDB-FC5D-4C51-951E-605D1B7D6A7E}"/>
            </a:ext>
          </a:extLst>
        </xdr:cNvPr>
        <xdr:cNvSpPr txBox="1"/>
      </xdr:nvSpPr>
      <xdr:spPr>
        <a:xfrm>
          <a:off x="5629275" y="547687"/>
          <a:ext cx="657225" cy="2857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A02713-1236-4BC0-9036-3B301240E19F}" type="TxLink">
            <a:rPr lang="en-US" sz="1200" b="1" i="0" u="none" strike="noStrike">
              <a:solidFill>
                <a:srgbClr val="000000"/>
              </a:solidFill>
              <a:latin typeface="Times New Roman" panose="02020603050405020304" pitchFamily="18" charset="0"/>
              <a:ea typeface="Calibri"/>
              <a:cs typeface="Times New Roman" panose="02020603050405020304" pitchFamily="18" charset="0"/>
            </a:rPr>
            <a:pPr/>
            <a:t>$5.7M</a:t>
          </a:fld>
          <a:endParaRPr lang="en-US" sz="12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237268</xdr:colOff>
      <xdr:row>4</xdr:row>
      <xdr:rowOff>66673</xdr:rowOff>
    </xdr:to>
    <xdr:pic>
      <xdr:nvPicPr>
        <xdr:cNvPr id="12" name="Picture 11">
          <a:extLst>
            <a:ext uri="{FF2B5EF4-FFF2-40B4-BE49-F238E27FC236}">
              <a16:creationId xmlns:a16="http://schemas.microsoft.com/office/drawing/2014/main" id="{DAEF859A-D861-4B45-8DB3-384A640BF6B8}"/>
            </a:ext>
          </a:extLst>
        </xdr:cNvPr>
        <xdr:cNvPicPr>
          <a:picLocks noChangeAspect="1"/>
        </xdr:cNvPicPr>
      </xdr:nvPicPr>
      <xdr:blipFill>
        <a:blip xmlns:r="http://schemas.openxmlformats.org/officeDocument/2006/relationships" r:embed="rId3" cstate="print">
          <a:alphaModFix/>
          <a:extLst>
            <a:ext uri="{28A0092B-C50C-407E-A947-70E740481C1C}">
              <a14:useLocalDpi xmlns:a14="http://schemas.microsoft.com/office/drawing/2010/main" val="0"/>
            </a:ext>
          </a:extLst>
        </a:blip>
        <a:stretch>
          <a:fillRect/>
        </a:stretch>
      </xdr:blipFill>
      <xdr:spPr>
        <a:xfrm>
          <a:off x="0" y="0"/>
          <a:ext cx="846868" cy="828673"/>
        </a:xfrm>
        <a:prstGeom prst="rect">
          <a:avLst/>
        </a:prstGeom>
      </xdr:spPr>
    </xdr:pic>
    <xdr:clientData/>
  </xdr:twoCellAnchor>
  <xdr:twoCellAnchor editAs="oneCell">
    <xdr:from>
      <xdr:col>13</xdr:col>
      <xdr:colOff>180976</xdr:colOff>
      <xdr:row>2</xdr:row>
      <xdr:rowOff>0</xdr:rowOff>
    </xdr:from>
    <xdr:to>
      <xdr:col>14</xdr:col>
      <xdr:colOff>133350</xdr:colOff>
      <xdr:row>4</xdr:row>
      <xdr:rowOff>180975</xdr:rowOff>
    </xdr:to>
    <xdr:pic>
      <xdr:nvPicPr>
        <xdr:cNvPr id="13" name="Graphic 12" descr="Truck with solid fill">
          <a:extLst>
            <a:ext uri="{FF2B5EF4-FFF2-40B4-BE49-F238E27FC236}">
              <a16:creationId xmlns:a16="http://schemas.microsoft.com/office/drawing/2014/main" id="{FA61E03B-C9CC-4478-A98A-BD7A89FD322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105776" y="381000"/>
          <a:ext cx="561974" cy="561975"/>
        </a:xfrm>
        <a:prstGeom prst="rect">
          <a:avLst/>
        </a:prstGeom>
      </xdr:spPr>
    </xdr:pic>
    <xdr:clientData/>
  </xdr:twoCellAnchor>
  <xdr:twoCellAnchor>
    <xdr:from>
      <xdr:col>19</xdr:col>
      <xdr:colOff>104775</xdr:colOff>
      <xdr:row>2</xdr:row>
      <xdr:rowOff>157162</xdr:rowOff>
    </xdr:from>
    <xdr:to>
      <xdr:col>20</xdr:col>
      <xdr:colOff>266700</xdr:colOff>
      <xdr:row>4</xdr:row>
      <xdr:rowOff>80962</xdr:rowOff>
    </xdr:to>
    <xdr:sp macro="" textlink="'On-time Delivery rate'!D65">
      <xdr:nvSpPr>
        <xdr:cNvPr id="14" name="TextBox 13">
          <a:extLst>
            <a:ext uri="{FF2B5EF4-FFF2-40B4-BE49-F238E27FC236}">
              <a16:creationId xmlns:a16="http://schemas.microsoft.com/office/drawing/2014/main" id="{DBF96B55-2968-4BC8-A5FB-34125D342073}"/>
            </a:ext>
          </a:extLst>
        </xdr:cNvPr>
        <xdr:cNvSpPr txBox="1"/>
      </xdr:nvSpPr>
      <xdr:spPr>
        <a:xfrm>
          <a:off x="11687175" y="538162"/>
          <a:ext cx="771525"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1A8FF0-6844-4FAE-9B55-08420FFA3A2E}"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marL="0" indent="0"/>
            <a:t>44.61</a:t>
          </a:fld>
          <a:endParaRPr lang="en-US" sz="1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editAs="oneCell">
    <xdr:from>
      <xdr:col>10</xdr:col>
      <xdr:colOff>409575</xdr:colOff>
      <xdr:row>1</xdr:row>
      <xdr:rowOff>28575</xdr:rowOff>
    </xdr:from>
    <xdr:to>
      <xdr:col>11</xdr:col>
      <xdr:colOff>447675</xdr:colOff>
      <xdr:row>4</xdr:row>
      <xdr:rowOff>104775</xdr:rowOff>
    </xdr:to>
    <xdr:pic>
      <xdr:nvPicPr>
        <xdr:cNvPr id="16" name="Graphic 15" descr="Coins with solid fill">
          <a:extLst>
            <a:ext uri="{FF2B5EF4-FFF2-40B4-BE49-F238E27FC236}">
              <a16:creationId xmlns:a16="http://schemas.microsoft.com/office/drawing/2014/main" id="{49EAC699-9CC9-42B4-A339-01A1D38841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505575" y="219075"/>
          <a:ext cx="647700" cy="647700"/>
        </a:xfrm>
        <a:prstGeom prst="rect">
          <a:avLst/>
        </a:prstGeom>
      </xdr:spPr>
    </xdr:pic>
    <xdr:clientData/>
  </xdr:twoCellAnchor>
  <xdr:twoCellAnchor editAs="oneCell">
    <xdr:from>
      <xdr:col>18</xdr:col>
      <xdr:colOff>133350</xdr:colOff>
      <xdr:row>2</xdr:row>
      <xdr:rowOff>104775</xdr:rowOff>
    </xdr:from>
    <xdr:to>
      <xdr:col>19</xdr:col>
      <xdr:colOff>28575</xdr:colOff>
      <xdr:row>5</xdr:row>
      <xdr:rowOff>38100</xdr:rowOff>
    </xdr:to>
    <xdr:pic>
      <xdr:nvPicPr>
        <xdr:cNvPr id="17" name="Graphic 16" descr="Rocket with solid fill">
          <a:extLst>
            <a:ext uri="{FF2B5EF4-FFF2-40B4-BE49-F238E27FC236}">
              <a16:creationId xmlns:a16="http://schemas.microsoft.com/office/drawing/2014/main" id="{6FCDA7E8-FC6E-46ED-9732-39557D07409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106150" y="485775"/>
          <a:ext cx="504825" cy="504825"/>
        </a:xfrm>
        <a:prstGeom prst="rect">
          <a:avLst/>
        </a:prstGeom>
      </xdr:spPr>
    </xdr:pic>
    <xdr:clientData/>
  </xdr:twoCellAnchor>
  <xdr:twoCellAnchor>
    <xdr:from>
      <xdr:col>14</xdr:col>
      <xdr:colOff>190501</xdr:colOff>
      <xdr:row>2</xdr:row>
      <xdr:rowOff>157162</xdr:rowOff>
    </xdr:from>
    <xdr:to>
      <xdr:col>15</xdr:col>
      <xdr:colOff>285750</xdr:colOff>
      <xdr:row>4</xdr:row>
      <xdr:rowOff>80962</xdr:rowOff>
    </xdr:to>
    <xdr:sp macro="" textlink="'Route Revenue'!E66">
      <xdr:nvSpPr>
        <xdr:cNvPr id="18" name="TextBox 17">
          <a:extLst>
            <a:ext uri="{FF2B5EF4-FFF2-40B4-BE49-F238E27FC236}">
              <a16:creationId xmlns:a16="http://schemas.microsoft.com/office/drawing/2014/main" id="{E1289B6B-2D1B-46F0-A598-5C243BA12945}"/>
            </a:ext>
          </a:extLst>
        </xdr:cNvPr>
        <xdr:cNvSpPr txBox="1"/>
      </xdr:nvSpPr>
      <xdr:spPr>
        <a:xfrm>
          <a:off x="8724901" y="538162"/>
          <a:ext cx="704849"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CD7B123-F59D-46CE-A14F-5C82808E7164}" type="TxLink">
            <a:rPr lang="en-US" sz="1200" b="1" i="0" u="none" strike="noStrike">
              <a:solidFill>
                <a:srgbClr val="000000"/>
              </a:solidFill>
              <a:latin typeface="Times New Roman" panose="02020603050405020304" pitchFamily="18" charset="0"/>
              <a:ea typeface="Calibri"/>
              <a:cs typeface="Times New Roman" panose="02020603050405020304" pitchFamily="18" charset="0"/>
            </a:rPr>
            <a:pPr marL="0" indent="0"/>
            <a:t>$3,074</a:t>
          </a:fld>
          <a:endParaRPr lang="en-US" sz="12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10</xdr:col>
      <xdr:colOff>369689</xdr:colOff>
      <xdr:row>0</xdr:row>
      <xdr:rowOff>100012</xdr:rowOff>
    </xdr:from>
    <xdr:to>
      <xdr:col>13</xdr:col>
      <xdr:colOff>45839</xdr:colOff>
      <xdr:row>5</xdr:row>
      <xdr:rowOff>23812</xdr:rowOff>
    </xdr:to>
    <xdr:sp macro="" textlink="">
      <xdr:nvSpPr>
        <xdr:cNvPr id="19" name="Rectangle: Rounded Corners 18">
          <a:extLst>
            <a:ext uri="{FF2B5EF4-FFF2-40B4-BE49-F238E27FC236}">
              <a16:creationId xmlns:a16="http://schemas.microsoft.com/office/drawing/2014/main" id="{4CE970D8-CC12-43EC-BDBB-D0218AC2D964}"/>
            </a:ext>
          </a:extLst>
        </xdr:cNvPr>
        <xdr:cNvSpPr/>
      </xdr:nvSpPr>
      <xdr:spPr>
        <a:xfrm>
          <a:off x="6465689" y="100012"/>
          <a:ext cx="1504950" cy="8763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000" b="1">
              <a:solidFill>
                <a:schemeClr val="tx1"/>
              </a:solidFill>
              <a:latin typeface="Times New Roman" panose="02020603050405020304" pitchFamily="18" charset="0"/>
              <a:ea typeface="+mn-ea"/>
              <a:cs typeface="Times New Roman" panose="02020603050405020304" pitchFamily="18" charset="0"/>
            </a:rPr>
            <a:t>INCI</a:t>
          </a:r>
          <a:r>
            <a:rPr lang="en-US" sz="1000" b="1" baseline="0">
              <a:solidFill>
                <a:schemeClr val="tx1"/>
              </a:solidFill>
              <a:latin typeface="Times New Roman" panose="02020603050405020304" pitchFamily="18" charset="0"/>
              <a:ea typeface="+mn-ea"/>
              <a:cs typeface="Times New Roman" panose="02020603050405020304" pitchFamily="18" charset="0"/>
            </a:rPr>
            <a:t>DENT </a:t>
          </a:r>
          <a:r>
            <a:rPr lang="en-US" sz="1000" b="1">
              <a:solidFill>
                <a:schemeClr val="tx1"/>
              </a:solidFill>
              <a:latin typeface="Times New Roman" panose="02020603050405020304" pitchFamily="18" charset="0"/>
              <a:ea typeface="+mn-ea"/>
              <a:cs typeface="Times New Roman" panose="02020603050405020304" pitchFamily="18" charset="0"/>
            </a:rPr>
            <a:t>CLAIMS</a:t>
          </a:r>
        </a:p>
      </xdr:txBody>
    </xdr:sp>
    <xdr:clientData/>
  </xdr:twoCellAnchor>
  <xdr:twoCellAnchor editAs="oneCell">
    <xdr:from>
      <xdr:col>10</xdr:col>
      <xdr:colOff>419100</xdr:colOff>
      <xdr:row>2</xdr:row>
      <xdr:rowOff>19050</xdr:rowOff>
    </xdr:from>
    <xdr:to>
      <xdr:col>11</xdr:col>
      <xdr:colOff>390525</xdr:colOff>
      <xdr:row>5</xdr:row>
      <xdr:rowOff>28575</xdr:rowOff>
    </xdr:to>
    <xdr:pic>
      <xdr:nvPicPr>
        <xdr:cNvPr id="20" name="Graphic 19" descr="Coins with solid fill">
          <a:extLst>
            <a:ext uri="{FF2B5EF4-FFF2-40B4-BE49-F238E27FC236}">
              <a16:creationId xmlns:a16="http://schemas.microsoft.com/office/drawing/2014/main" id="{47292EB6-C079-4F65-9B2A-AA99416F36B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515100" y="400050"/>
          <a:ext cx="581025" cy="581025"/>
        </a:xfrm>
        <a:prstGeom prst="rect">
          <a:avLst/>
        </a:prstGeom>
      </xdr:spPr>
    </xdr:pic>
    <xdr:clientData/>
  </xdr:twoCellAnchor>
  <xdr:twoCellAnchor>
    <xdr:from>
      <xdr:col>11</xdr:col>
      <xdr:colOff>485775</xdr:colOff>
      <xdr:row>2</xdr:row>
      <xdr:rowOff>142875</xdr:rowOff>
    </xdr:from>
    <xdr:to>
      <xdr:col>12</xdr:col>
      <xdr:colOff>533400</xdr:colOff>
      <xdr:row>4</xdr:row>
      <xdr:rowOff>95250</xdr:rowOff>
    </xdr:to>
    <xdr:sp macro="" textlink="'Safety incidents'!G12">
      <xdr:nvSpPr>
        <xdr:cNvPr id="21" name="TextBox 20">
          <a:extLst>
            <a:ext uri="{FF2B5EF4-FFF2-40B4-BE49-F238E27FC236}">
              <a16:creationId xmlns:a16="http://schemas.microsoft.com/office/drawing/2014/main" id="{36569F8F-6147-4989-A4FE-1B5D81D72644}"/>
            </a:ext>
          </a:extLst>
        </xdr:cNvPr>
        <xdr:cNvSpPr txBox="1"/>
      </xdr:nvSpPr>
      <xdr:spPr>
        <a:xfrm>
          <a:off x="7191375" y="523875"/>
          <a:ext cx="657225" cy="3333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3B380-B049-497F-B255-1C2775F66558}" type="TxLink">
            <a:rPr lang="en-US" sz="1300" b="1" i="0" u="none" strike="noStrike">
              <a:solidFill>
                <a:srgbClr val="000000"/>
              </a:solidFill>
              <a:latin typeface="Times New Roman" panose="02020603050405020304" pitchFamily="18" charset="0"/>
              <a:ea typeface="Calibri"/>
              <a:cs typeface="Times New Roman" panose="02020603050405020304" pitchFamily="18" charset="0"/>
            </a:rPr>
            <a:pPr marL="0" indent="0"/>
            <a:t>$2.7M</a:t>
          </a:fld>
          <a:endParaRPr lang="en-US" sz="13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16</xdr:col>
      <xdr:colOff>466725</xdr:colOff>
      <xdr:row>2</xdr:row>
      <xdr:rowOff>157162</xdr:rowOff>
    </xdr:from>
    <xdr:to>
      <xdr:col>17</xdr:col>
      <xdr:colOff>514350</xdr:colOff>
      <xdr:row>4</xdr:row>
      <xdr:rowOff>80962</xdr:rowOff>
    </xdr:to>
    <xdr:sp macro="" textlink="'High performance drivers by rev'!L130">
      <xdr:nvSpPr>
        <xdr:cNvPr id="22" name="TextBox 21">
          <a:extLst>
            <a:ext uri="{FF2B5EF4-FFF2-40B4-BE49-F238E27FC236}">
              <a16:creationId xmlns:a16="http://schemas.microsoft.com/office/drawing/2014/main" id="{6E07E38C-4BEC-40B6-9913-704B3FF71143}"/>
            </a:ext>
          </a:extLst>
        </xdr:cNvPr>
        <xdr:cNvSpPr txBox="1"/>
      </xdr:nvSpPr>
      <xdr:spPr>
        <a:xfrm>
          <a:off x="10220325" y="538162"/>
          <a:ext cx="657225"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34EEB8-D4CE-4B0E-B874-70614040F3A5}"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marL="0" indent="0"/>
            <a:t>6.56</a:t>
          </a:fld>
          <a:endParaRPr lang="en-US" sz="1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editAs="oneCell">
    <xdr:from>
      <xdr:col>15</xdr:col>
      <xdr:colOff>485776</xdr:colOff>
      <xdr:row>2</xdr:row>
      <xdr:rowOff>1</xdr:rowOff>
    </xdr:from>
    <xdr:to>
      <xdr:col>16</xdr:col>
      <xdr:colOff>409576</xdr:colOff>
      <xdr:row>4</xdr:row>
      <xdr:rowOff>152401</xdr:rowOff>
    </xdr:to>
    <xdr:pic>
      <xdr:nvPicPr>
        <xdr:cNvPr id="32" name="Graphic 31" descr="Gauge with solid fill">
          <a:extLst>
            <a:ext uri="{FF2B5EF4-FFF2-40B4-BE49-F238E27FC236}">
              <a16:creationId xmlns:a16="http://schemas.microsoft.com/office/drawing/2014/main" id="{91647381-20BD-25FD-8A6D-6991D5F7D9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629776" y="381001"/>
          <a:ext cx="533400" cy="533400"/>
        </a:xfrm>
        <a:prstGeom prst="rect">
          <a:avLst/>
        </a:prstGeom>
      </xdr:spPr>
    </xdr:pic>
    <xdr:clientData/>
  </xdr:twoCellAnchor>
  <xdr:twoCellAnchor>
    <xdr:from>
      <xdr:col>1</xdr:col>
      <xdr:colOff>285750</xdr:colOff>
      <xdr:row>5</xdr:row>
      <xdr:rowOff>138112</xdr:rowOff>
    </xdr:from>
    <xdr:to>
      <xdr:col>7</xdr:col>
      <xdr:colOff>285750</xdr:colOff>
      <xdr:row>19</xdr:row>
      <xdr:rowOff>0</xdr:rowOff>
    </xdr:to>
    <xdr:graphicFrame macro="">
      <xdr:nvGraphicFramePr>
        <xdr:cNvPr id="15" name="Chart 14">
          <a:extLst>
            <a:ext uri="{FF2B5EF4-FFF2-40B4-BE49-F238E27FC236}">
              <a16:creationId xmlns:a16="http://schemas.microsoft.com/office/drawing/2014/main" id="{14B231FF-892D-42A0-8D5D-ECCB6EA49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295276</xdr:colOff>
      <xdr:row>19</xdr:row>
      <xdr:rowOff>75009</xdr:rowOff>
    </xdr:from>
    <xdr:to>
      <xdr:col>8</xdr:col>
      <xdr:colOff>540651</xdr:colOff>
      <xdr:row>34</xdr:row>
      <xdr:rowOff>70247</xdr:rowOff>
    </xdr:to>
    <xdr:graphicFrame macro="">
      <xdr:nvGraphicFramePr>
        <xdr:cNvPr id="25" name="Chart 24">
          <a:extLst>
            <a:ext uri="{FF2B5EF4-FFF2-40B4-BE49-F238E27FC236}">
              <a16:creationId xmlns:a16="http://schemas.microsoft.com/office/drawing/2014/main" id="{50B59A4A-B0C5-4452-AD18-264189991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333376</xdr:colOff>
      <xdr:row>5</xdr:row>
      <xdr:rowOff>135730</xdr:rowOff>
    </xdr:from>
    <xdr:to>
      <xdr:col>12</xdr:col>
      <xdr:colOff>66675</xdr:colOff>
      <xdr:row>18</xdr:row>
      <xdr:rowOff>190499</xdr:rowOff>
    </xdr:to>
    <xdr:graphicFrame macro="">
      <xdr:nvGraphicFramePr>
        <xdr:cNvPr id="26" name="Chart 25">
          <a:extLst>
            <a:ext uri="{FF2B5EF4-FFF2-40B4-BE49-F238E27FC236}">
              <a16:creationId xmlns:a16="http://schemas.microsoft.com/office/drawing/2014/main" id="{D5148BB4-B98A-47C2-A51F-E66DDE673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581026</xdr:colOff>
      <xdr:row>19</xdr:row>
      <xdr:rowOff>67866</xdr:rowOff>
    </xdr:from>
    <xdr:to>
      <xdr:col>16</xdr:col>
      <xdr:colOff>209550</xdr:colOff>
      <xdr:row>34</xdr:row>
      <xdr:rowOff>77391</xdr:rowOff>
    </xdr:to>
    <xdr:graphicFrame macro="">
      <xdr:nvGraphicFramePr>
        <xdr:cNvPr id="27" name="Chart 26">
          <a:extLst>
            <a:ext uri="{FF2B5EF4-FFF2-40B4-BE49-F238E27FC236}">
              <a16:creationId xmlns:a16="http://schemas.microsoft.com/office/drawing/2014/main" id="{BE266BDC-7D68-4032-B8EF-62503D135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247650</xdr:colOff>
      <xdr:row>21</xdr:row>
      <xdr:rowOff>95250</xdr:rowOff>
    </xdr:from>
    <xdr:to>
      <xdr:col>20</xdr:col>
      <xdr:colOff>371475</xdr:colOff>
      <xdr:row>34</xdr:row>
      <xdr:rowOff>85725</xdr:rowOff>
    </xdr:to>
    <xdr:pic>
      <xdr:nvPicPr>
        <xdr:cNvPr id="30" name="Picture 29">
          <a:extLst>
            <a:ext uri="{FF2B5EF4-FFF2-40B4-BE49-F238E27FC236}">
              <a16:creationId xmlns:a16="http://schemas.microsoft.com/office/drawing/2014/main" id="{FEA2C1E0-FDC4-54E2-8250-D1973A5609FD}"/>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0001250" y="4095750"/>
          <a:ext cx="2562225" cy="2466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247650</xdr:colOff>
      <xdr:row>19</xdr:row>
      <xdr:rowOff>66674</xdr:rowOff>
    </xdr:from>
    <xdr:to>
      <xdr:col>20</xdr:col>
      <xdr:colOff>361950</xdr:colOff>
      <xdr:row>21</xdr:row>
      <xdr:rowOff>95249</xdr:rowOff>
    </xdr:to>
    <xdr:sp macro="" textlink="">
      <xdr:nvSpPr>
        <xdr:cNvPr id="31" name="TextBox 30">
          <a:extLst>
            <a:ext uri="{FF2B5EF4-FFF2-40B4-BE49-F238E27FC236}">
              <a16:creationId xmlns:a16="http://schemas.microsoft.com/office/drawing/2014/main" id="{C590FED1-B394-ED5E-37AE-F8A2534AA59E}"/>
            </a:ext>
          </a:extLst>
        </xdr:cNvPr>
        <xdr:cNvSpPr txBox="1"/>
      </xdr:nvSpPr>
      <xdr:spPr>
        <a:xfrm>
          <a:off x="10001250" y="3686174"/>
          <a:ext cx="2552700" cy="409575"/>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Top 10 Routes by OTD_Rates</a:t>
          </a:r>
        </a:p>
      </xdr:txBody>
    </xdr:sp>
    <xdr:clientData/>
  </xdr:twoCellAnchor>
  <xdr:twoCellAnchor>
    <xdr:from>
      <xdr:col>16</xdr:col>
      <xdr:colOff>247650</xdr:colOff>
      <xdr:row>5</xdr:row>
      <xdr:rowOff>114300</xdr:rowOff>
    </xdr:from>
    <xdr:to>
      <xdr:col>20</xdr:col>
      <xdr:colOff>380998</xdr:colOff>
      <xdr:row>7</xdr:row>
      <xdr:rowOff>76200</xdr:rowOff>
    </xdr:to>
    <xdr:sp macro="" textlink="">
      <xdr:nvSpPr>
        <xdr:cNvPr id="34" name="TextBox 33">
          <a:extLst>
            <a:ext uri="{FF2B5EF4-FFF2-40B4-BE49-F238E27FC236}">
              <a16:creationId xmlns:a16="http://schemas.microsoft.com/office/drawing/2014/main" id="{7B574ECF-5459-4436-8DFF-90E2DEFFB3BD}"/>
            </a:ext>
          </a:extLst>
        </xdr:cNvPr>
        <xdr:cNvSpPr txBox="1"/>
      </xdr:nvSpPr>
      <xdr:spPr>
        <a:xfrm>
          <a:off x="10001250" y="1066800"/>
          <a:ext cx="2571748" cy="34290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Top 10 Drivers by Avg</a:t>
          </a:r>
          <a:r>
            <a:rPr lang="en-US" sz="1400" b="1" baseline="0">
              <a:latin typeface="Times New Roman" panose="02020603050405020304" pitchFamily="18" charset="0"/>
              <a:cs typeface="Times New Roman" panose="02020603050405020304" pitchFamily="18" charset="0"/>
            </a:rPr>
            <a:t>_MPG</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12</xdr:col>
      <xdr:colOff>85725</xdr:colOff>
      <xdr:row>5</xdr:row>
      <xdr:rowOff>133351</xdr:rowOff>
    </xdr:from>
    <xdr:to>
      <xdr:col>16</xdr:col>
      <xdr:colOff>219075</xdr:colOff>
      <xdr:row>19</xdr:row>
      <xdr:rowOff>1</xdr:rowOff>
    </xdr:to>
    <xdr:graphicFrame macro="">
      <xdr:nvGraphicFramePr>
        <xdr:cNvPr id="35" name="Chart 34">
          <a:extLst>
            <a:ext uri="{FF2B5EF4-FFF2-40B4-BE49-F238E27FC236}">
              <a16:creationId xmlns:a16="http://schemas.microsoft.com/office/drawing/2014/main" id="{47CABB63-DF99-4F90-A88F-017F70757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16</xdr:col>
      <xdr:colOff>247650</xdr:colOff>
      <xdr:row>7</xdr:row>
      <xdr:rowOff>76200</xdr:rowOff>
    </xdr:from>
    <xdr:to>
      <xdr:col>20</xdr:col>
      <xdr:colOff>381000</xdr:colOff>
      <xdr:row>19</xdr:row>
      <xdr:rowOff>0</xdr:rowOff>
    </xdr:to>
    <xdr:pic>
      <xdr:nvPicPr>
        <xdr:cNvPr id="36" name="Picture 35">
          <a:extLst>
            <a:ext uri="{FF2B5EF4-FFF2-40B4-BE49-F238E27FC236}">
              <a16:creationId xmlns:a16="http://schemas.microsoft.com/office/drawing/2014/main" id="{E906C277-BB85-C5F8-BEB3-C2B86F4B7621}"/>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001250" y="1409700"/>
          <a:ext cx="2571750"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xdr:row>
      <xdr:rowOff>57150</xdr:rowOff>
    </xdr:from>
    <xdr:to>
      <xdr:col>1</xdr:col>
      <xdr:colOff>228600</xdr:colOff>
      <xdr:row>10</xdr:row>
      <xdr:rowOff>133350</xdr:rowOff>
    </xdr:to>
    <xdr:pic>
      <xdr:nvPicPr>
        <xdr:cNvPr id="37" name="Graphic 36" descr="Document with solid fill">
          <a:hlinkClick xmlns:r="http://schemas.openxmlformats.org/officeDocument/2006/relationships" r:id="rId19"/>
          <a:extLst>
            <a:ext uri="{FF2B5EF4-FFF2-40B4-BE49-F238E27FC236}">
              <a16:creationId xmlns:a16="http://schemas.microsoft.com/office/drawing/2014/main" id="{3F57F171-66E7-41D0-AF31-642E26CFBF51}"/>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0" y="1200150"/>
          <a:ext cx="838200" cy="838200"/>
        </a:xfrm>
        <a:prstGeom prst="rect">
          <a:avLst/>
        </a:prstGeom>
      </xdr:spPr>
    </xdr:pic>
    <xdr:clientData/>
  </xdr:twoCellAnchor>
  <xdr:twoCellAnchor editAs="oneCell">
    <xdr:from>
      <xdr:col>0</xdr:col>
      <xdr:colOff>0</xdr:colOff>
      <xdr:row>14</xdr:row>
      <xdr:rowOff>76200</xdr:rowOff>
    </xdr:from>
    <xdr:to>
      <xdr:col>1</xdr:col>
      <xdr:colOff>228600</xdr:colOff>
      <xdr:row>18</xdr:row>
      <xdr:rowOff>152400</xdr:rowOff>
    </xdr:to>
    <xdr:pic>
      <xdr:nvPicPr>
        <xdr:cNvPr id="38" name="Graphic 37" descr="Document with solid fill">
          <a:hlinkClick xmlns:r="http://schemas.openxmlformats.org/officeDocument/2006/relationships" r:id="rId19"/>
          <a:extLst>
            <a:ext uri="{FF2B5EF4-FFF2-40B4-BE49-F238E27FC236}">
              <a16:creationId xmlns:a16="http://schemas.microsoft.com/office/drawing/2014/main" id="{6C6A2840-556F-47EE-A9D4-FC971840B07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0" y="2743200"/>
          <a:ext cx="838200" cy="838200"/>
        </a:xfrm>
        <a:prstGeom prst="rect">
          <a:avLst/>
        </a:prstGeom>
      </xdr:spPr>
    </xdr:pic>
    <xdr:clientData/>
  </xdr:twoCellAnchor>
  <xdr:twoCellAnchor>
    <xdr:from>
      <xdr:col>0</xdr:col>
      <xdr:colOff>0</xdr:colOff>
      <xdr:row>11</xdr:row>
      <xdr:rowOff>0</xdr:rowOff>
    </xdr:from>
    <xdr:to>
      <xdr:col>1</xdr:col>
      <xdr:colOff>247650</xdr:colOff>
      <xdr:row>12</xdr:row>
      <xdr:rowOff>76201</xdr:rowOff>
    </xdr:to>
    <xdr:sp macro="" textlink="">
      <xdr:nvSpPr>
        <xdr:cNvPr id="39" name="TextBox 38">
          <a:extLst>
            <a:ext uri="{FF2B5EF4-FFF2-40B4-BE49-F238E27FC236}">
              <a16:creationId xmlns:a16="http://schemas.microsoft.com/office/drawing/2014/main" id="{1B15AE16-C786-49FA-84AB-EBCACDE3A5DC}"/>
            </a:ext>
          </a:extLst>
        </xdr:cNvPr>
        <xdr:cNvSpPr txBox="1"/>
      </xdr:nvSpPr>
      <xdr:spPr>
        <a:xfrm>
          <a:off x="0" y="2095500"/>
          <a:ext cx="857250" cy="2667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Times New Roman" panose="02020603050405020304" pitchFamily="18" charset="0"/>
              <a:cs typeface="Times New Roman" panose="02020603050405020304" pitchFamily="18" charset="0"/>
            </a:rPr>
            <a:t>Dasboard1</a:t>
          </a:r>
        </a:p>
      </xdr:txBody>
    </xdr:sp>
    <xdr:clientData/>
  </xdr:twoCellAnchor>
  <xdr:twoCellAnchor>
    <xdr:from>
      <xdr:col>0</xdr:col>
      <xdr:colOff>0</xdr:colOff>
      <xdr:row>19</xdr:row>
      <xdr:rowOff>9525</xdr:rowOff>
    </xdr:from>
    <xdr:to>
      <xdr:col>1</xdr:col>
      <xdr:colOff>247650</xdr:colOff>
      <xdr:row>20</xdr:row>
      <xdr:rowOff>85726</xdr:rowOff>
    </xdr:to>
    <xdr:sp macro="" textlink="">
      <xdr:nvSpPr>
        <xdr:cNvPr id="40" name="TextBox 39">
          <a:extLst>
            <a:ext uri="{FF2B5EF4-FFF2-40B4-BE49-F238E27FC236}">
              <a16:creationId xmlns:a16="http://schemas.microsoft.com/office/drawing/2014/main" id="{680E2653-5776-45E8-95BD-A45C8C856203}"/>
            </a:ext>
          </a:extLst>
        </xdr:cNvPr>
        <xdr:cNvSpPr txBox="1"/>
      </xdr:nvSpPr>
      <xdr:spPr>
        <a:xfrm>
          <a:off x="0" y="3629025"/>
          <a:ext cx="857250" cy="2667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Times New Roman" panose="02020603050405020304" pitchFamily="18" charset="0"/>
              <a:cs typeface="Times New Roman" panose="02020603050405020304" pitchFamily="18" charset="0"/>
            </a:rPr>
            <a:t>Dasboard2</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614362</xdr:colOff>
      <xdr:row>3</xdr:row>
      <xdr:rowOff>0</xdr:rowOff>
    </xdr:from>
    <xdr:to>
      <xdr:col>16</xdr:col>
      <xdr:colOff>842962</xdr:colOff>
      <xdr:row>17</xdr:row>
      <xdr:rowOff>76200</xdr:rowOff>
    </xdr:to>
    <xdr:graphicFrame macro="">
      <xdr:nvGraphicFramePr>
        <xdr:cNvPr id="2" name="Chart 1">
          <a:extLst>
            <a:ext uri="{FF2B5EF4-FFF2-40B4-BE49-F238E27FC236}">
              <a16:creationId xmlns:a16="http://schemas.microsoft.com/office/drawing/2014/main" id="{21D08209-ABB4-A562-B7BF-8340F528E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209550</xdr:colOff>
      <xdr:row>20</xdr:row>
      <xdr:rowOff>180975</xdr:rowOff>
    </xdr:from>
    <xdr:to>
      <xdr:col>11</xdr:col>
      <xdr:colOff>428625</xdr:colOff>
      <xdr:row>35</xdr:row>
      <xdr:rowOff>171450</xdr:rowOff>
    </xdr:to>
    <xdr:graphicFrame macro="">
      <xdr:nvGraphicFramePr>
        <xdr:cNvPr id="2" name="Chart 1">
          <a:extLst>
            <a:ext uri="{FF2B5EF4-FFF2-40B4-BE49-F238E27FC236}">
              <a16:creationId xmlns:a16="http://schemas.microsoft.com/office/drawing/2014/main" id="{B0814C92-F7F0-DA7D-87C6-750DB7377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323850</xdr:colOff>
      <xdr:row>9</xdr:row>
      <xdr:rowOff>142875</xdr:rowOff>
    </xdr:from>
    <xdr:to>
      <xdr:col>6</xdr:col>
      <xdr:colOff>238125</xdr:colOff>
      <xdr:row>24</xdr:row>
      <xdr:rowOff>28575</xdr:rowOff>
    </xdr:to>
    <xdr:graphicFrame macro="">
      <xdr:nvGraphicFramePr>
        <xdr:cNvPr id="2" name="Chart 1">
          <a:extLst>
            <a:ext uri="{FF2B5EF4-FFF2-40B4-BE49-F238E27FC236}">
              <a16:creationId xmlns:a16="http://schemas.microsoft.com/office/drawing/2014/main" id="{9F382DD8-5F34-157D-0182-80B8FB83F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400050</xdr:colOff>
      <xdr:row>29</xdr:row>
      <xdr:rowOff>104775</xdr:rowOff>
    </xdr:from>
    <xdr:to>
      <xdr:col>11</xdr:col>
      <xdr:colOff>257175</xdr:colOff>
      <xdr:row>42</xdr:row>
      <xdr:rowOff>76200</xdr:rowOff>
    </xdr:to>
    <xdr:graphicFrame macro="">
      <xdr:nvGraphicFramePr>
        <xdr:cNvPr id="2" name="Chart 1">
          <a:extLst>
            <a:ext uri="{FF2B5EF4-FFF2-40B4-BE49-F238E27FC236}">
              <a16:creationId xmlns:a16="http://schemas.microsoft.com/office/drawing/2014/main" id="{5DCABF52-642D-DFC4-A4D0-256A562ED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647700</xdr:colOff>
      <xdr:row>19</xdr:row>
      <xdr:rowOff>76200</xdr:rowOff>
    </xdr:from>
    <xdr:to>
      <xdr:col>4</xdr:col>
      <xdr:colOff>342900</xdr:colOff>
      <xdr:row>33</xdr:row>
      <xdr:rowOff>152400</xdr:rowOff>
    </xdr:to>
    <xdr:graphicFrame macro="">
      <xdr:nvGraphicFramePr>
        <xdr:cNvPr id="2" name="Chart 1">
          <a:extLst>
            <a:ext uri="{FF2B5EF4-FFF2-40B4-BE49-F238E27FC236}">
              <a16:creationId xmlns:a16="http://schemas.microsoft.com/office/drawing/2014/main" id="{5E65E46E-900A-A723-399B-03CB17213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47625</xdr:colOff>
      <xdr:row>17</xdr:row>
      <xdr:rowOff>0</xdr:rowOff>
    </xdr:from>
    <xdr:to>
      <xdr:col>9</xdr:col>
      <xdr:colOff>47625</xdr:colOff>
      <xdr:row>31</xdr:row>
      <xdr:rowOff>76200</xdr:rowOff>
    </xdr:to>
    <xdr:graphicFrame macro="">
      <xdr:nvGraphicFramePr>
        <xdr:cNvPr id="2" name="Chart 1">
          <a:extLst>
            <a:ext uri="{FF2B5EF4-FFF2-40B4-BE49-F238E27FC236}">
              <a16:creationId xmlns:a16="http://schemas.microsoft.com/office/drawing/2014/main" id="{3D8614CE-6541-D3B9-1347-E8C726900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123825</xdr:colOff>
      <xdr:row>10</xdr:row>
      <xdr:rowOff>161925</xdr:rowOff>
    </xdr:from>
    <xdr:to>
      <xdr:col>13</xdr:col>
      <xdr:colOff>323850</xdr:colOff>
      <xdr:row>25</xdr:row>
      <xdr:rowOff>47625</xdr:rowOff>
    </xdr:to>
    <xdr:graphicFrame macro="">
      <xdr:nvGraphicFramePr>
        <xdr:cNvPr id="2" name="Chart 1">
          <a:extLst>
            <a:ext uri="{FF2B5EF4-FFF2-40B4-BE49-F238E27FC236}">
              <a16:creationId xmlns:a16="http://schemas.microsoft.com/office/drawing/2014/main" id="{4645F91B-9314-758F-2F7C-189EA6549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352425</xdr:colOff>
      <xdr:row>76</xdr:row>
      <xdr:rowOff>19050</xdr:rowOff>
    </xdr:from>
    <xdr:to>
      <xdr:col>3</xdr:col>
      <xdr:colOff>600075</xdr:colOff>
      <xdr:row>90</xdr:row>
      <xdr:rowOff>95250</xdr:rowOff>
    </xdr:to>
    <xdr:graphicFrame macro="">
      <xdr:nvGraphicFramePr>
        <xdr:cNvPr id="2" name="Chart 1">
          <a:extLst>
            <a:ext uri="{FF2B5EF4-FFF2-40B4-BE49-F238E27FC236}">
              <a16:creationId xmlns:a16="http://schemas.microsoft.com/office/drawing/2014/main" id="{61967206-4E41-954E-FD06-02359818F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180975</xdr:colOff>
      <xdr:row>78</xdr:row>
      <xdr:rowOff>114299</xdr:rowOff>
    </xdr:from>
    <xdr:to>
      <xdr:col>3</xdr:col>
      <xdr:colOff>847725</xdr:colOff>
      <xdr:row>90</xdr:row>
      <xdr:rowOff>104774</xdr:rowOff>
    </xdr:to>
    <xdr:graphicFrame macro="">
      <xdr:nvGraphicFramePr>
        <xdr:cNvPr id="2" name="Chart 1">
          <a:extLst>
            <a:ext uri="{FF2B5EF4-FFF2-40B4-BE49-F238E27FC236}">
              <a16:creationId xmlns:a16="http://schemas.microsoft.com/office/drawing/2014/main" id="{F8406EC3-38D5-0FCF-EBAE-ADDA4D9EB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581025</xdr:colOff>
      <xdr:row>45</xdr:row>
      <xdr:rowOff>171450</xdr:rowOff>
    </xdr:from>
    <xdr:to>
      <xdr:col>6</xdr:col>
      <xdr:colOff>1171575</xdr:colOff>
      <xdr:row>58</xdr:row>
      <xdr:rowOff>180975</xdr:rowOff>
    </xdr:to>
    <xdr:graphicFrame macro="">
      <xdr:nvGraphicFramePr>
        <xdr:cNvPr id="2" name="Chart 1">
          <a:extLst>
            <a:ext uri="{FF2B5EF4-FFF2-40B4-BE49-F238E27FC236}">
              <a16:creationId xmlns:a16="http://schemas.microsoft.com/office/drawing/2014/main" id="{9E1A319B-CBF8-1949-4DD4-15AC43E3F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61</xdr:row>
      <xdr:rowOff>161925</xdr:rowOff>
    </xdr:from>
    <xdr:to>
      <xdr:col>7</xdr:col>
      <xdr:colOff>352425</xdr:colOff>
      <xdr:row>76</xdr:row>
      <xdr:rowOff>47625</xdr:rowOff>
    </xdr:to>
    <xdr:graphicFrame macro="">
      <xdr:nvGraphicFramePr>
        <xdr:cNvPr id="3" name="Chart 2">
          <a:extLst>
            <a:ext uri="{FF2B5EF4-FFF2-40B4-BE49-F238E27FC236}">
              <a16:creationId xmlns:a16="http://schemas.microsoft.com/office/drawing/2014/main" id="{FE4439FF-8E53-E395-8301-EF92026B3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685800</xdr:colOff>
      <xdr:row>137</xdr:row>
      <xdr:rowOff>9524</xdr:rowOff>
    </xdr:from>
    <xdr:to>
      <xdr:col>4</xdr:col>
      <xdr:colOff>1076325</xdr:colOff>
      <xdr:row>152</xdr:row>
      <xdr:rowOff>171449</xdr:rowOff>
    </xdr:to>
    <xdr:graphicFrame macro="">
      <xdr:nvGraphicFramePr>
        <xdr:cNvPr id="2" name="Chart 1">
          <a:extLst>
            <a:ext uri="{FF2B5EF4-FFF2-40B4-BE49-F238E27FC236}">
              <a16:creationId xmlns:a16="http://schemas.microsoft.com/office/drawing/2014/main" id="{B599CF0E-6377-9C28-AD2F-F358BB538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862917708335" backgroundQuery="1" createdVersion="8" refreshedVersion="8" minRefreshableVersion="3" recordCount="0" supportSubquery="1" supportAdvancedDrill="1" xr:uid="{91A3FFA2-495B-41D9-A185-9A83068C8384}">
  <cacheSource type="external" connectionId="13"/>
  <cacheFields count="3">
    <cacheField name="[Measures].[Sum of monthly_revenue]" caption="Sum of monthly_revenue" numFmtId="0" hierarchy="113" level="32767"/>
    <cacheField name="[montly_revenue].[month (Month)].[month (Month)]" caption="month (Month)" numFmtId="0" hierarchy="56" level="1">
      <sharedItems count="12">
        <s v="Jan"/>
        <s v="Feb"/>
        <s v="Mar"/>
        <s v="Apr"/>
        <s v="May"/>
        <s v="Jun"/>
        <s v="Jul"/>
        <s v="Aug"/>
        <s v="Sep"/>
        <s v="Oct"/>
        <s v="Nov"/>
        <s v="Dec"/>
      </sharedItems>
    </cacheField>
    <cacheField name="[montly_revenue].[month (Year)].[month (Year)]" caption="month (Year)" numFmtId="0" hierarchy="54" level="1">
      <sharedItems count="3">
        <s v="2022"/>
        <s v="2023"/>
        <s v="2024"/>
      </sharedItems>
    </cacheField>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2" memberValueDatatype="130" unbalanced="0">
      <fieldsUsage count="2">
        <fieldUsage x="-1"/>
        <fieldUsage x="2"/>
      </fieldsUsage>
    </cacheHierarchy>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2" memberValueDatatype="130" unbalanced="0">
      <fieldsUsage count="2">
        <fieldUsage x="-1"/>
        <fieldUsage x="1"/>
      </fieldsUsage>
    </cacheHierarchy>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oneField="1" hidden="1">
      <fieldsUsage count="1">
        <fieldUsage x="0"/>
      </fieldsUsage>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71.679679166664" backgroundQuery="1" createdVersion="8" refreshedVersion="8" minRefreshableVersion="3" recordCount="0" supportSubquery="1" supportAdvancedDrill="1" xr:uid="{DA6A7787-36EC-442F-B9DD-2783BFF8E5F4}">
  <cacheSource type="external" connectionId="13"/>
  <cacheFields count="3">
    <cacheField name="[top_customer].[customer_name].[customer_name]" caption="customer_name" numFmtId="0" hierarchy="93" level="1">
      <sharedItems count="10">
        <s v="ABC Distribution"/>
        <s v="ABC Supply Chain"/>
        <s v="Continental Supply Chain"/>
        <s v="First Group"/>
        <s v="First Logistics"/>
        <s v="Global Wholesale"/>
        <s v="Metro Wholesale"/>
        <s v="Pacific Corp"/>
        <s v="XYZ Foods"/>
        <s v="XYZ Wholesale"/>
      </sharedItems>
    </cacheField>
    <cacheField name="[top_customer].[customer_type].[customer_type]" caption="customer_type" numFmtId="0" hierarchy="94" level="1">
      <sharedItems count="3">
        <s v="Contract"/>
        <s v="Dedicated"/>
        <s v="Spot"/>
      </sharedItems>
    </cacheField>
    <cacheField name="[Measures].[Sum of total_revenue]" caption="Sum of total_revenue" numFmtId="0" hierarchy="114" level="32767"/>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2" memberValueDatatype="130" unbalanced="0">
      <fieldsUsage count="2">
        <fieldUsage x="-1"/>
        <fieldUsage x="0"/>
      </fieldsUsage>
    </cacheHierarchy>
    <cacheHierarchy uniqueName="[top_customer].[customer_type]" caption="customer_type" attribute="1" defaultMemberUniqueName="[top_customer].[customer_type].[All]" allUniqueName="[top_customer].[customer_type].[All]" dimensionUniqueName="[top_customer]" displayFolder="" count="2" memberValueDatatype="130" unbalanced="0">
      <fieldsUsage count="2">
        <fieldUsage x="-1"/>
        <fieldUsage x="1"/>
      </fieldsUsage>
    </cacheHierarchy>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oneField="1" hidden="1">
      <fieldsUsage count="1">
        <fieldUsage x="2"/>
      </fieldsUsage>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862862615744" backgroundQuery="1" createdVersion="8" refreshedVersion="8" minRefreshableVersion="3" recordCount="0" supportSubquery="1" supportAdvancedDrill="1" xr:uid="{0D566189-2826-4A5A-AC07-E5D6978B8EF7}">
  <cacheSource type="external" connectionId="13"/>
  <cacheFields count="2">
    <cacheField name="[maintenance_cost].[maintenance_type].[maintenance_type]" caption="maintenance_type" numFmtId="0" hierarchy="41" level="1">
      <sharedItems count="7">
        <s v="Brake"/>
        <s v="Engine"/>
        <s v="Inspection"/>
        <s v="Preventive"/>
        <s v="Repair"/>
        <s v="Tire"/>
        <s v="Transmission"/>
      </sharedItems>
    </cacheField>
    <cacheField name="[Measures].[Sum of total_cost]" caption="Sum of total_cost" numFmtId="0" hierarchy="115" level="32767"/>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2" memberValueDatatype="130" unbalanced="0">
      <fieldsUsage count="2">
        <fieldUsage x="-1"/>
        <fieldUsage x="0"/>
      </fieldsUsage>
    </cacheHierarchy>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70.537589004627" backgroundQuery="1" createdVersion="8" refreshedVersion="8" minRefreshableVersion="3" recordCount="0" supportSubquery="1" supportAdvancedDrill="1" xr:uid="{C0FAC9D1-A810-4BCB-B23E-481D2D7355C8}">
  <cacheSource type="external" connectionId="13"/>
  <cacheFields count="4">
    <cacheField name="[fueling_vs_revenue].[month (Month)].[month (Month)]" caption="month (Month)" numFmtId="0" hierarchy="19" level="1">
      <sharedItems count="12">
        <s v="Jan"/>
        <s v="Feb"/>
        <s v="Mar"/>
        <s v="Apr"/>
        <s v="May"/>
        <s v="Jun"/>
        <s v="Jul"/>
        <s v="Aug"/>
        <s v="Sep"/>
        <s v="Oct"/>
        <s v="Nov"/>
        <s v="Dec"/>
      </sharedItems>
    </cacheField>
    <cacheField name="[Measures].[Sum of total_revenue 2]" caption="Sum of total_revenue 2" numFmtId="0" hierarchy="116" level="32767"/>
    <cacheField name="[Measures].[Sum of fuel_spend]" caption="Sum of fuel_spend" numFmtId="0" hierarchy="117" level="32767"/>
    <cacheField name="[fueling_vs_revenue].[month (Year)].[month (Year)]" caption="month (Year)" numFmtId="0" hierarchy="17" level="1">
      <sharedItems containsSemiMixedTypes="0" containsNonDate="0" containsString="0"/>
    </cacheField>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2" memberValueDatatype="130" unbalanced="0">
      <fieldsUsage count="2">
        <fieldUsage x="-1"/>
        <fieldUsage x="3"/>
      </fieldsUsage>
    </cacheHierarchy>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2" memberValueDatatype="130" unbalanced="0">
      <fieldsUsage count="2">
        <fieldUsage x="-1"/>
        <fieldUsage x="0"/>
      </fieldsUsage>
    </cacheHierarchy>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862829861115" backgroundQuery="1" createdVersion="8" refreshedVersion="8" minRefreshableVersion="3" recordCount="0" supportSubquery="1" supportAdvancedDrill="1" xr:uid="{0A6409C7-F91C-42CF-A22D-E385A2E3D9C1}">
  <cacheSource type="external" connectionId="13"/>
  <cacheFields count="3">
    <cacheField name="[safety_incidents].[incident_type].[incident_type]" caption="incident_type" numFmtId="0" hierarchy="85" level="1">
      <sharedItems count="5">
        <s v="Accident"/>
        <s v="Customer Complaint"/>
        <s v="DOT Violation"/>
        <s v="Equipment Damage"/>
        <s v="Moving Violation"/>
      </sharedItems>
    </cacheField>
    <cacheField name="[Measures].[Sum of total_vehicle_damage]" caption="Sum of total_vehicle_damage" numFmtId="0" hierarchy="118" level="32767"/>
    <cacheField name="[Measures].[Sum of total_cargo_damage]" caption="Sum of total_cargo_damage" numFmtId="0" hierarchy="119" level="32767"/>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2" memberValueDatatype="130" unbalanced="0">
      <fieldsUsage count="2">
        <fieldUsage x="-1"/>
        <fieldUsage x="0"/>
      </fieldsUsage>
    </cacheHierarchy>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oneField="1" hidden="1">
      <fieldsUsage count="1">
        <fieldUsage x="1"/>
      </fieldsUsage>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oneField="1" hidden="1">
      <fieldsUsage count="1">
        <fieldUsage x="2"/>
      </fieldsUsage>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862881597219" backgroundQuery="1" createdVersion="8" refreshedVersion="8" minRefreshableVersion="3" recordCount="0" supportSubquery="1" supportAdvancedDrill="1" xr:uid="{5AECA0AE-9BE3-437A-8114-585D1B939B32}">
  <cacheSource type="external" connectionId="13"/>
  <cacheFields count="3">
    <cacheField name="[driver_performance].[driver_name].[driver_name]" caption="driver_name" numFmtId="0" hierarchy="8" level="1">
      <sharedItems count="10">
        <s v="David Anderson"/>
        <s v="David Smith"/>
        <s v="James Gonzalez"/>
        <s v="John Thomas"/>
        <s v="Michael Anderson"/>
        <s v="Patricia Moore"/>
        <s v="Thomas Gonzalez"/>
        <s v="Thomas Wilson"/>
        <s v="William Anderson"/>
        <s v="William Wilson"/>
      </sharedItems>
    </cacheField>
    <cacheField name="[Measures].[Sum of total_trips]" caption="Sum of total_trips" numFmtId="0" hierarchy="121" level="32767"/>
    <cacheField name="[Measures].[Sum of total_revenue 3]" caption="Sum of total_revenue 3" numFmtId="0" hierarchy="122" level="32767"/>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2" memberValueDatatype="130" unbalanced="0">
      <fieldsUsage count="2">
        <fieldUsage x="-1"/>
        <fieldUsage x="0"/>
      </fieldsUsage>
    </cacheHierarchy>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867511805554" backgroundQuery="1" createdVersion="8" refreshedVersion="8" minRefreshableVersion="3" recordCount="0" supportSubquery="1" supportAdvancedDrill="1" xr:uid="{F8867045-C227-4AA8-B1C9-6BBB7CC9A7E1}">
  <cacheSource type="external" connectionId="13"/>
  <cacheFields count="3">
    <cacheField name="[running_mileage].[make].[make]" caption="make" numFmtId="0" hierarchy="78" level="1">
      <sharedItems count="6">
        <s v="Freightliner"/>
        <s v="International"/>
        <s v="Kenworth"/>
        <s v="Mack"/>
        <s v="Peterbilt"/>
        <s v="Volvo"/>
      </sharedItems>
    </cacheField>
    <cacheField name="[Measures].[Count of truck_id]" caption="Count of truck_id" numFmtId="0" hierarchy="144" level="32767"/>
    <cacheField name="[Measures].[Sum of total_miles]" caption="Sum of total_miles" numFmtId="0" hierarchy="145" level="32767"/>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2" memberValueDatatype="130" unbalanced="0">
      <fieldsUsage count="2">
        <fieldUsage x="-1"/>
        <fieldUsage x="0"/>
      </fieldsUsage>
    </cacheHierarchy>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oneField="1" hidden="1">
      <fieldsUsage count="1">
        <fieldUsage x="1"/>
      </fieldsUsage>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oneField="1" hidden="1">
      <fieldsUsage count="1">
        <fieldUsage x="2"/>
      </fieldsUsage>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862837962966" backgroundQuery="1" createdVersion="8" refreshedVersion="8" minRefreshableVersion="3" recordCount="0" supportSubquery="1" supportAdvancedDrill="1" xr:uid="{3890190C-D17B-4071-82A9-5A476D23510F}">
  <cacheSource type="external" connectionId="13"/>
  <cacheFields count="2">
    <cacheField name="[route_revenue].[route].[route]" caption="route" numFmtId="0" hierarchy="70" level="1">
      <sharedItems count="10">
        <s v="Charlotte, NC --&gt; Portland, OR"/>
        <s v="Charlotte, NC --&gt; Seattle, WA"/>
        <s v="Columbus, OH --&gt; Los Angeles, CA"/>
        <s v="Columbus, OH --&gt; Portland, OR"/>
        <s v="Houston, TX --&gt; Portland, OR"/>
        <s v="Miami, FL --&gt; Seattle, WA"/>
        <s v="Philadelphia, PA --&gt; Seattle, WA"/>
        <s v="Phoenix, AZ --&gt; Philadelphia, PA"/>
        <s v="Seattle, WA --&gt; Charlotte, NC"/>
        <s v="Seattle, WA --&gt; Indianapolis, IN"/>
      </sharedItems>
    </cacheField>
    <cacheField name="[Measures].[Sum of avg_revenue_per_load]" caption="Sum of avg_revenue_per_load" numFmtId="0" hierarchy="142" level="32767"/>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2" memberValueDatatype="130" unbalanced="0">
      <fieldsUsage count="2">
        <fieldUsage x="-1"/>
        <fieldUsage x="0"/>
      </fieldsUsage>
    </cacheHierarchy>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oneField="1" hidden="1">
      <fieldsUsage count="1">
        <fieldUsage x="1"/>
      </fieldsUsage>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907765509262" backgroundQuery="1" createdVersion="8" refreshedVersion="8" minRefreshableVersion="3" recordCount="0" supportSubquery="1" supportAdvancedDrill="1" xr:uid="{A3A7B50C-759E-4587-861B-A115C5546044}">
  <cacheSource type="external" connectionId="13"/>
  <cacheFields count="3">
    <cacheField name="[delayed_deliveries].[route].[route]" caption="route" numFmtId="0" level="1">
      <sharedItems count="10">
        <s v="Atlanta, GA  --&gt;  Miami, FL"/>
        <s v="Charlotte, NC  --&gt;  Memphis, TN"/>
        <s v="Columbus, OH  --&gt;  Los Angeles, CA"/>
        <s v="Columbus, OH  --&gt;  Philadelphia, PA"/>
        <s v="Dallas, TX  --&gt;  Indianapolis, IN"/>
        <s v="Memphis, TN  --&gt;  Los Angeles, CA"/>
        <s v="Memphis, TN  --&gt;  Minneapolis, MN"/>
        <s v="Philadelphia, PA  --&gt;  New York, NY"/>
        <s v="Portland, OR  --&gt;  Seattle, WA"/>
        <s v="Seattle, WA  --&gt;  Houston, TX"/>
      </sharedItems>
    </cacheField>
    <cacheField name="[Measures].[Sum of on_time_deliveries]" caption="Sum of on_time_deliveries" numFmtId="0" hierarchy="125" level="32767"/>
    <cacheField name="[Measures].[Sum of delayed_deliveries]" caption="Sum of delayed_deliveries" numFmtId="0" hierarchy="126" level="32767"/>
  </cacheFields>
  <cacheHierarchies count="148">
    <cacheHierarchy uniqueName="[delayed_deliveries].[route]" caption="route" attribute="1" defaultMemberUniqueName="[delayed_deliveries].[route].[All]" allUniqueName="[delayed_deliveries].[route].[All]" dimensionUniqueName="[delayed_deliveries]" displayFolder="" count="2" memberValueDatatype="130" unbalanced="0">
      <fieldsUsage count="2">
        <fieldUsage x="-1"/>
        <fieldUsage x="0"/>
      </fieldsUsage>
    </cacheHierarchy>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923996180558" backgroundQuery="1" createdVersion="8" refreshedVersion="8" minRefreshableVersion="3" recordCount="0" supportSubquery="1" supportAdvancedDrill="1" xr:uid="{21D92AFC-22D8-419B-B538-51183E7BEFB1}">
  <cacheSource type="external" connectionId="13"/>
  <cacheFields count="2">
    <cacheField name="[On_time_delivery].[route_name].[route_name]" caption="route_name" numFmtId="0" hierarchy="58" level="1">
      <sharedItems count="10">
        <s v="Dallas--&gt;Denver"/>
        <s v="Detroit--&gt;Houston"/>
        <s v="Houston--&gt;Portland"/>
        <s v="Kansas City--&gt;Indianapolis"/>
        <s v="Kansas City--&gt;Los Angeles"/>
        <s v="Kansas City--&gt;Miami"/>
        <s v="Las Vegas--&gt;Los Angeles"/>
        <s v="Miami--&gt;Philadelphia"/>
        <s v="New York--&gt;Columbus"/>
        <s v="Philadelphia--&gt;Seattle"/>
      </sharedItems>
    </cacheField>
    <cacheField name="[Measures].[Sum of otd_rate]" caption="Sum of otd_rate" numFmtId="0" hierarchy="128" level="32767"/>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2" memberValueDatatype="130" unbalanced="0">
      <fieldsUsage count="2">
        <fieldUsage x="-1"/>
        <fieldUsage x="0"/>
      </fieldsUsage>
    </cacheHierarchy>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oneField="1" hidden="1">
      <fieldsUsage count="1">
        <fieldUsage x="1"/>
      </fieldsUsage>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862847222219" backgroundQuery="1" createdVersion="8" refreshedVersion="8" minRefreshableVersion="3" recordCount="0" supportSubquery="1" supportAdvancedDrill="1" xr:uid="{4B2E104C-8F78-413D-AA06-4B4A3B8D1AAE}">
  <cacheSource type="external" connectionId="13"/>
  <cacheFields count="2">
    <cacheField name="[On_time_facility].[facility_type].[facility_type]" caption="facility_type" numFmtId="0" hierarchy="64" level="1">
      <sharedItems count="4">
        <s v="Cross-Dock"/>
        <s v="Distribution Center"/>
        <s v="Terminal"/>
        <s v="Warehouse"/>
      </sharedItems>
    </cacheField>
    <cacheField name="[Measures].[Max of avg_detention_min]" caption="Max of avg_detention_min" numFmtId="0" hierarchy="137" level="32767"/>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2" memberValueDatatype="130" unbalanced="0">
      <fieldsUsage count="2">
        <fieldUsage x="-1"/>
        <fieldUsage x="0"/>
      </fieldsUsage>
    </cacheHierarchy>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oneField="1" hidden="1">
      <fieldsUsage count="1">
        <fieldUsage x="1"/>
      </fieldsUsage>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862845717595" backgroundQuery="1" createdVersion="8" refreshedVersion="8" minRefreshableVersion="3" recordCount="0" supportSubquery="1" supportAdvancedDrill="1" xr:uid="{C4E31883-E831-4E15-93E3-5C554D385859}">
  <cacheSource type="external" connectionId="13"/>
  <cacheFields count="2">
    <cacheField name="[On_time_facility].[facility_name].[facility_name]" caption="facility_name" numFmtId="0" hierarchy="63" level="1">
      <sharedItems count="10">
        <s v="Atlanta Warehouse"/>
        <s v="Charlotte Distribution Center"/>
        <s v="Dallas Distribution Center"/>
        <s v="Detroit Hub"/>
        <s v="Houston Distribution Center"/>
        <s v="Indianapolis Warehouse"/>
        <s v="Las Vegas Terminal"/>
        <s v="Miami Distribution Center"/>
        <s v="Nashville Distribution Center"/>
        <s v="Philadelphia Hub"/>
      </sharedItems>
    </cacheField>
    <cacheField name="[Measures].[Max of on_time_pct]" caption="Max of on_time_pct" numFmtId="0" hierarchy="135" level="32767"/>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2" memberValueDatatype="130" unbalanced="0">
      <fieldsUsage count="2">
        <fieldUsage x="-1"/>
        <fieldUsage x="0"/>
      </fieldsUsage>
    </cacheHierarchy>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949835763888" backgroundQuery="1" createdVersion="8" refreshedVersion="8" minRefreshableVersion="3" recordCount="0" supportSubquery="1" supportAdvancedDrill="1" xr:uid="{42B2A40D-65DD-47B7-B838-F7138175A18D}">
  <cacheSource type="external" connectionId="13"/>
  <cacheFields count="3">
    <cacheField name="[High_performance_drivers_by_revenue_and_fuel_efficiency__2].[driver_name].[driver_name]" caption="driver_name" numFmtId="0" hierarchy="21" level="1">
      <sharedItems count="10">
        <s v="Barbara Gonzalez"/>
        <s v="Joseph Jones"/>
        <s v="Linda Davis"/>
        <s v="Linda Jones"/>
        <s v="Linda Wilson"/>
        <s v="Richard Garcia"/>
        <s v="Robert Jackson"/>
        <s v="Thomas Gonzalez"/>
        <s v="Thomas Wilson"/>
        <s v="William Anderson"/>
      </sharedItems>
    </cacheField>
    <cacheField name="[Measures].[Max of avg_mpg]" caption="Max of avg_mpg" numFmtId="0" hierarchy="138" level="32767"/>
    <cacheField name="[Measures].[Max of total_revenue]" caption="Max of total_revenue" numFmtId="0" hierarchy="139" level="32767"/>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2" memberValueDatatype="130" unbalanced="0">
      <fieldsUsage count="2">
        <fieldUsage x="-1"/>
        <fieldUsage x="0"/>
      </fieldsUsage>
    </cacheHierarchy>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oneField="1" hidden="1">
      <fieldsUsage count="1">
        <fieldUsage x="1"/>
      </fieldsUsage>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862900694447" backgroundQuery="1" createdVersion="8" refreshedVersion="8" minRefreshableVersion="3" recordCount="0" supportSubquery="1" supportAdvancedDrill="1" xr:uid="{B10C288A-9DFD-42D8-B4DB-A357244B2112}">
  <cacheSource type="external" connectionId="13"/>
  <cacheFields count="4">
    <cacheField name="[Measures].[Sum of total_revenue 4]" caption="Sum of total_revenue 4" numFmtId="0" hierarchy="130" level="32767"/>
    <cacheField name="[High_performance_drivers_by_revenue_and_fuel_efficiency__2].[performance_tier].[performance_tier]" caption="performance_tier" numFmtId="0" hierarchy="38" level="1">
      <sharedItems count="4">
        <s v="Elite"/>
        <s v="High Efficiency"/>
        <s v="High Revenue"/>
        <s v="Standard"/>
      </sharedItems>
    </cacheField>
    <cacheField name="[Measures].[Count of driver_name]" caption="Count of driver_name" numFmtId="0" hierarchy="132" level="32767"/>
    <cacheField name="[Measures].[Max of revenue_per_mile]" caption="Max of revenue_per_mile" numFmtId="0" hierarchy="134" level="32767"/>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2" memberValueDatatype="130" unbalanced="0">
      <fieldsUsage count="2">
        <fieldUsage x="-1"/>
        <fieldUsage x="1"/>
      </fieldsUsage>
    </cacheHierarchy>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oneField="1" hidden="1">
      <fieldsUsage count="1">
        <fieldUsage x="3"/>
      </fieldsUsage>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hidden="1">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72.95337974537" backgroundQuery="1" createdVersion="8" refreshedVersion="8" minRefreshableVersion="3" recordCount="0" supportSubquery="1" supportAdvancedDrill="1" xr:uid="{0DDAF4A0-8D77-4903-B3D9-97EE6986D538}">
  <cacheSource type="external" connectionId="13"/>
  <cacheFields count="4">
    <cacheField name="[route_revenue].[route].[route]" caption="route" numFmtId="0" hierarchy="70" level="1">
      <sharedItems count="10">
        <s v="Charlotte, NC --&gt; Portland, OR"/>
        <s v="Columbus, OH --&gt; Los Angeles, CA"/>
        <s v="Columbus, OH --&gt; Minneapolis, MN"/>
        <s v="Columbus, OH --&gt; Portland, OR"/>
        <s v="Dallas, TX --&gt; Denver, CO"/>
        <s v="Las Vegas, NV --&gt; Kansas City, MO"/>
        <s v="Las Vegas, NV --&gt; Los Angeles, CA"/>
        <s v="Minneapolis, MN --&gt; Houston, TX"/>
        <s v="Philadelphia, PA --&gt; New York, NY"/>
        <s v="Phoenix, AZ --&gt; Philadelphia, PA"/>
      </sharedItems>
    </cacheField>
    <cacheField name="[Measures].[Sum of typical_distance_miles 2]" caption="Sum of typical_distance_miles 2" numFmtId="0" hierarchy="147" level="32767"/>
    <cacheField name="[Measures].[Sum of total_revenue 5]" caption="Sum of total_revenue 5" numFmtId="0" hierarchy="143" level="32767"/>
    <cacheField name="[Measures].[Sum of avg_revenue_per_mile]" caption="Sum of avg_revenue_per_mile" numFmtId="0" hierarchy="123" level="32767"/>
  </cacheFields>
  <cacheHierarchies count="148">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2" memberValueDatatype="130" unbalanced="0">
      <fieldsUsage count="2">
        <fieldUsage x="-1"/>
        <fieldUsage x="0"/>
      </fieldsUsage>
    </cacheHierarchy>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oneField="1" hidden="1">
      <fieldsUsage count="1">
        <fieldUsage x="3"/>
      </fieldsUsage>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oneField="1" hidden="1">
      <fieldsUsage count="1">
        <fieldUsage x="2"/>
      </fieldsUsage>
      <extLst>
        <ext xmlns:x15="http://schemas.microsoft.com/office/spreadsheetml/2010/11/main" uri="{B97F6D7D-B522-45F9-BDA1-12C45D357490}">
          <x15:cacheHierarchy aggregatedColumn="74"/>
        </ext>
      </extLst>
    </cacheHierarchy>
    <cacheHierarchy uniqueName="[Measures].[Count of truck_id]" caption="Count of truck_id" measure="1" displayFolder="" measureGroup="running_mileage" count="0" hidden="1">
      <extLst>
        <ext xmlns:x15="http://schemas.microsoft.com/office/spreadsheetml/2010/11/main" uri="{B97F6D7D-B522-45F9-BDA1-12C45D357490}">
          <x15:cacheHierarchy aggregatedColumn="77"/>
        </ext>
      </extLst>
    </cacheHierarchy>
    <cacheHierarchy uniqueName="[Measures].[Sum of total_miles]" caption="Sum of total_miles" measure="1" displayFolder="" measureGroup="running_mileage" count="0" hidden="1">
      <extLst>
        <ext xmlns:x15="http://schemas.microsoft.com/office/spreadsheetml/2010/11/main" uri="{B97F6D7D-B522-45F9-BDA1-12C45D357490}">
          <x15:cacheHierarchy aggregatedColumn="80"/>
        </ext>
      </extLst>
    </cacheHierarchy>
    <cacheHierarchy uniqueName="[Measures].[Sum of fuel_pct_of_revenue]" caption="Sum of fuel_pct_of_revenue" measure="1" displayFolder="" measureGroup="fueling_vs_revenue" count="0" hidden="1">
      <extLst>
        <ext xmlns:x15="http://schemas.microsoft.com/office/spreadsheetml/2010/11/main" uri="{B97F6D7D-B522-45F9-BDA1-12C45D357490}">
          <x15:cacheHierarchy aggregatedColumn="15"/>
        </ext>
      </extLst>
    </cacheHierarchy>
    <cacheHierarchy uniqueName="[Measures].[Sum of typical_distance_miles 2]" caption="Sum of typical_distance_miles 2" measure="1" displayFolder="" measureGroup="route_revenue" count="0" oneField="1" hidden="1">
      <fieldsUsage count="1">
        <fieldUsage x="1"/>
      </fieldsUsage>
      <extLst>
        <ext xmlns:x15="http://schemas.microsoft.com/office/spreadsheetml/2010/11/main" uri="{B97F6D7D-B522-45F9-BDA1-12C45D357490}">
          <x15:cacheHierarchy aggregatedColumn="71"/>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862869675926" backgroundQuery="1" createdVersion="3" refreshedVersion="8" minRefreshableVersion="3" recordCount="0" supportSubquery="1" supportAdvancedDrill="1" xr:uid="{2889178F-D813-4C46-AE9B-E23C450B96F3}">
  <cacheSource type="external" connectionId="13">
    <extLst>
      <ext xmlns:x14="http://schemas.microsoft.com/office/spreadsheetml/2009/9/main" uri="{F057638F-6D5F-4e77-A914-E7F072B9BCA8}">
        <x14:sourceConnection name="ThisWorkbookDataModel"/>
      </ext>
    </extLst>
  </cacheSource>
  <cacheFields count="0"/>
  <cacheHierarchies count="144">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1927831762"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dele Fashina" refreshedDate="46169.862907986113" backgroundQuery="1" createdVersion="3" refreshedVersion="8" minRefreshableVersion="3" recordCount="0" supportSubquery="1" supportAdvancedDrill="1" xr:uid="{1BD96DF5-1FFC-41F2-B37F-B29F6F6B4378}">
  <cacheSource type="external" connectionId="13">
    <extLst>
      <ext xmlns:x14="http://schemas.microsoft.com/office/spreadsheetml/2009/9/main" uri="{F057638F-6D5F-4e77-A914-E7F072B9BCA8}">
        <x14:sourceConnection name="ThisWorkbookDataModel"/>
      </ext>
    </extLst>
  </cacheSource>
  <cacheFields count="0"/>
  <cacheHierarchies count="144">
    <cacheHierarchy uniqueName="[delayed_deliveries].[route]" caption="route" attribute="1" defaultMemberUniqueName="[delayed_deliveries].[route].[All]" allUniqueName="[delayed_deliveries].[route].[All]" dimensionUniqueName="[delayed_deliveries]" displayFolder="" count="0" memberValueDatatype="130" unbalanced="0"/>
    <cacheHierarchy uniqueName="[delayed_deliveries].[typical_distance_miles]" caption="typical_distance_miles" attribute="1" defaultMemberUniqueName="[delayed_deliveries].[typical_distance_miles].[All]" allUniqueName="[delayed_deliveries].[typical_distance_miles].[All]" dimensionUniqueName="[delayed_deliveries]" displayFolder="" count="0" memberValueDatatype="20" unbalanced="0"/>
    <cacheHierarchy uniqueName="[delayed_deliveries].[total_deliveries]" caption="total_deliveries" attribute="1" defaultMemberUniqueName="[delayed_deliveries].[total_deliveries].[All]" allUniqueName="[delayed_deliveries].[total_deliveries].[All]" dimensionUniqueName="[delayed_deliveries]" displayFolder="" count="0" memberValueDatatype="20" unbalanced="0"/>
    <cacheHierarchy uniqueName="[delayed_deliveries].[delayed_deliveries]" caption="delayed_deliveries" attribute="1" defaultMemberUniqueName="[delayed_deliveries].[delayed_deliveries].[All]" allUniqueName="[delayed_deliveries].[delayed_deliveries].[All]" dimensionUniqueName="[delayed_deliveries]" displayFolder="" count="0" memberValueDatatype="20" unbalanced="0"/>
    <cacheHierarchy uniqueName="[delayed_deliveries].[on_time_deliveries]" caption="on_time_deliveries" attribute="1" defaultMemberUniqueName="[delayed_deliveries].[on_time_deliveries].[All]" allUniqueName="[delayed_deliveries].[on_time_deliveries].[All]" dimensionUniqueName="[delayed_deliveries]" displayFolder="" count="0" memberValueDatatype="20" unbalanced="0"/>
    <cacheHierarchy uniqueName="[delayed_deliveries].[delay_rate_pct]" caption="delay_rate_pct" attribute="1" defaultMemberUniqueName="[delayed_deliveries].[delay_rate_pct].[All]" allUniqueName="[delayed_deliveries].[delay_rate_pct].[All]" dimensionUniqueName="[delayed_deliveries]" displayFolder="" count="0" memberValueDatatype="5" unbalanced="0"/>
    <cacheHierarchy uniqueName="[delayed_deliveries].[avg_delay_detention_min]" caption="avg_delay_detention_min" attribute="1" defaultMemberUniqueName="[delayed_deliveries].[avg_delay_detention_min].[All]" allUniqueName="[delayed_deliveries].[avg_delay_detention_min].[All]" dimensionUniqueName="[delayed_deliveries]" displayFolder="" count="0" memberValueDatatype="5" unbalanced="0"/>
    <cacheHierarchy uniqueName="[delayed_deliveries].[worst_single_delay_min]" caption="worst_single_delay_min" attribute="1" defaultMemberUniqueName="[delayed_deliveries].[worst_single_delay_min].[All]" allUniqueName="[delayed_deliveries].[worst_single_delay_min].[All]" dimensionUniqueName="[delayed_deliveries]" displayFolder="" count="0" memberValueDatatype="20" unbalanced="0"/>
    <cacheHierarchy uniqueName="[driver_performance].[driver_name]" caption="driver_name" attribute="1" defaultMemberUniqueName="[driver_performance].[driver_name].[All]" allUniqueName="[driver_performance].[driver_name].[All]" dimensionUniqueName="[driver_performance]" displayFolder="" count="0" memberValueDatatype="130" unbalanced="0"/>
    <cacheHierarchy uniqueName="[driver_performance].[total_trips]" caption="total_trips" attribute="1" defaultMemberUniqueName="[driver_performance].[total_trips].[All]" allUniqueName="[driver_performance].[total_trips].[All]" dimensionUniqueName="[driver_performance]" displayFolder="" count="0" memberValueDatatype="20" unbalanced="0"/>
    <cacheHierarchy uniqueName="[driver_performance].[avg_distance]" caption="avg_distance" attribute="1" defaultMemberUniqueName="[driver_performance].[avg_distance].[All]" allUniqueName="[driver_performance].[avg_distance].[All]" dimensionUniqueName="[driver_performance]" displayFolder="" count="0" memberValueDatatype="20" unbalanced="0"/>
    <cacheHierarchy uniqueName="[driver_performance].[total_revenue]" caption="total_revenue" attribute="1" defaultMemberUniqueName="[driver_performance].[total_revenue].[All]" allUniqueName="[driver_performance].[total_revenue].[All]" dimensionUniqueName="[driver_performance]" displayFolder="" count="0" memberValueDatatype="5" unbalanced="0"/>
    <cacheHierarchy uniqueName="[fueling_vs_revenue].[month]" caption="month" attribute="1" time="1" defaultMemberUniqueName="[fueling_vs_revenue].[month].[All]" allUniqueName="[fueling_vs_revenue].[month].[All]" dimensionUniqueName="[fueling_vs_revenue]" displayFolder="" count="0" memberValueDatatype="7" unbalanced="0"/>
    <cacheHierarchy uniqueName="[fueling_vs_revenue].[total_revenue]" caption="total_revenue" attribute="1" defaultMemberUniqueName="[fueling_vs_revenue].[total_revenue].[All]" allUniqueName="[fueling_vs_revenue].[total_revenue].[All]" dimensionUniqueName="[fueling_vs_revenue]" displayFolder="" count="0" memberValueDatatype="5" unbalanced="0"/>
    <cacheHierarchy uniqueName="[fueling_vs_revenue].[fuel_spend]" caption="fuel_spend" attribute="1" defaultMemberUniqueName="[fueling_vs_revenue].[fuel_spend].[All]" allUniqueName="[fueling_vs_revenue].[fuel_spend].[All]" dimensionUniqueName="[fueling_vs_revenue]" displayFolder="" count="0" memberValueDatatype="5" unbalanced="0"/>
    <cacheHierarchy uniqueName="[fueling_vs_revenue].[fuel_pct_of_revenue]" caption="fuel_pct_of_revenue" attribute="1" defaultMemberUniqueName="[fueling_vs_revenue].[fuel_pct_of_revenue].[All]" allUniqueName="[fueling_vs_revenue].[fuel_pct_of_revenue].[All]" dimensionUniqueName="[fueling_vs_revenue]" displayFolder="" count="0" memberValueDatatype="5" unbalanced="0"/>
    <cacheHierarchy uniqueName="[fueling_vs_revenue].[avg_price_per_gallon]" caption="avg_price_per_gallon" attribute="1" defaultMemberUniqueName="[fueling_vs_revenue].[avg_price_per_gallon].[All]" allUniqueName="[fueling_vs_revenue].[avg_price_per_gallon].[All]" dimensionUniqueName="[fueling_vs_revenue]" displayFolder="" count="0" memberValueDatatype="5" unbalanced="0"/>
    <cacheHierarchy uniqueName="[fueling_vs_revenue].[month (Year)]" caption="month (Year)" attribute="1" defaultMemberUniqueName="[fueling_vs_revenue].[month (Year)].[All]" allUniqueName="[fueling_vs_revenue].[month (Year)].[All]" dimensionUniqueName="[fueling_vs_revenue]" displayFolder="" count="0" memberValueDatatype="130" unbalanced="0"/>
    <cacheHierarchy uniqueName="[fueling_vs_revenue].[month (Quarter)]" caption="month (Quarter)" attribute="1" defaultMemberUniqueName="[fueling_vs_revenue].[month (Quarter)].[All]" allUniqueName="[fueling_vs_revenue].[month (Quarter)].[All]" dimensionUniqueName="[fueling_vs_revenue]" displayFolder="" count="0" memberValueDatatype="130" unbalanced="0"/>
    <cacheHierarchy uniqueName="[fueling_vs_revenue].[month (Month)]" caption="month (Month)" attribute="1" defaultMemberUniqueName="[fueling_vs_revenue].[month (Month)].[All]" allUniqueName="[fueling_vs_revenue].[month (Month)].[All]" dimensionUniqueName="[fueling_vs_revenue]" displayFolder="" count="0" memberValueDatatype="130" unbalanced="0"/>
    <cacheHierarchy uniqueName="[High_performance_drivers_by_revenue_and_fuel_efficiency__2].[driver_id]" caption="driver_id" attribute="1" defaultMemberUniqueName="[High_performance_drivers_by_revenue_and_fuel_efficiency__2].[driver_id].[All]" allUniqueName="[High_performance_drivers_by_revenue_and_fuel_efficiency__2].[driver_id].[All]" dimensionUniqueName="[High_performance_drivers_by_revenue_and_fuel_efficiency__2]" displayFolder="" count="0" memberValueDatatype="130" unbalanced="0"/>
    <cacheHierarchy uniqueName="[High_performance_drivers_by_revenue_and_fuel_efficiency__2].[driver_name]" caption="driver_name" attribute="1" defaultMemberUniqueName="[High_performance_drivers_by_revenue_and_fuel_efficiency__2].[driver_name].[All]" allUniqueName="[High_performance_drivers_by_revenue_and_fuel_efficiency__2].[driver_name].[All]" dimensionUniqueName="[High_performance_drivers_by_revenue_and_fuel_efficiency__2]" displayFolder="" count="0" memberValueDatatype="130" unbalanced="0"/>
    <cacheHierarchy uniqueName="[High_performance_drivers_by_revenue_and_fuel_efficiency__2].[home_terminal]" caption="home_terminal" attribute="1" defaultMemberUniqueName="[High_performance_drivers_by_revenue_and_fuel_efficiency__2].[home_terminal].[All]" allUniqueName="[High_performance_drivers_by_revenue_and_fuel_efficiency__2].[home_terminal].[All]" dimensionUniqueName="[High_performance_drivers_by_revenue_and_fuel_efficiency__2]" displayFolder="" count="0" memberValueDatatype="130" unbalanced="0"/>
    <cacheHierarchy uniqueName="[High_performance_drivers_by_revenue_and_fuel_efficiency__2].[cdl_class]" caption="cdl_class" attribute="1" defaultMemberUniqueName="[High_performance_drivers_by_revenue_and_fuel_efficiency__2].[cdl_class].[All]" allUniqueName="[High_performance_drivers_by_revenue_and_fuel_efficiency__2].[cdl_class].[All]" dimensionUniqueName="[High_performance_drivers_by_revenue_and_fuel_efficiency__2]" displayFolder="" count="0" memberValueDatatype="130" unbalanced="0"/>
    <cacheHierarchy uniqueName="[High_performance_drivers_by_revenue_and_fuel_efficiency__2].[years_experience]" caption="years_experience" attribute="1" defaultMemberUniqueName="[High_performance_drivers_by_revenue_and_fuel_efficiency__2].[years_experience].[All]" allUniqueName="[High_performance_drivers_by_revenue_and_fuel_efficiency__2].[years_experience].[All]" dimensionUniqueName="[High_performance_drivers_by_revenue_and_fuel_efficiency__2]" displayFolder="" count="0" memberValueDatatype="20" unbalanced="0"/>
    <cacheHierarchy uniqueName="[High_performance_drivers_by_revenue_and_fuel_efficiency__2].[tenure_years]" caption="tenure_years" attribute="1" defaultMemberUniqueName="[High_performance_drivers_by_revenue_and_fuel_efficiency__2].[tenure_years].[All]" allUniqueName="[High_performance_drivers_by_revenue_and_fuel_efficiency__2].[tenure_years].[All]" dimensionUniqueName="[High_performance_drivers_by_revenue_and_fuel_efficiency__2]" displayFolder="" count="0" memberValueDatatype="20" unbalanced="0"/>
    <cacheHierarchy uniqueName="[High_performance_drivers_by_revenue_and_fuel_efficiency__2].[employment_status]" caption="employment_status" attribute="1" defaultMemberUniqueName="[High_performance_drivers_by_revenue_and_fuel_efficiency__2].[employment_status].[All]" allUniqueName="[High_performance_drivers_by_revenue_and_fuel_efficiency__2].[employment_status].[All]" dimensionUniqueName="[High_performance_drivers_by_revenue_and_fuel_efficiency__2]" displayFolder="" count="0" memberValueDatatype="130" unbalanced="0"/>
    <cacheHierarchy uniqueName="[High_performance_drivers_by_revenue_and_fuel_efficiency__2].[trips_completed]" caption="trips_completed" attribute="1" defaultMemberUniqueName="[High_performance_drivers_by_revenue_and_fuel_efficiency__2].[trips_completed].[All]" allUniqueName="[High_performance_drivers_by_revenue_and_fuel_efficiency__2].[trips_completed].[All]" dimensionUniqueName="[High_performance_drivers_by_revenue_and_fuel_efficiency__2]" displayFolder="" count="0" memberValueDatatype="20" unbalanced="0"/>
    <cacheHierarchy uniqueName="[High_performance_drivers_by_revenue_and_fuel_efficiency__2].[total_revenue]" caption="total_revenue" attribute="1" defaultMemberUniqueName="[High_performance_drivers_by_revenue_and_fuel_efficiency__2].[total_revenue].[All]" allUniqueName="[High_performance_drivers_by_revenue_and_fuel_efficiency__2].[total_revenue].[All]" dimensionUniqueName="[High_performance_drivers_by_revenue_and_fuel_efficiency__2]" displayFolder="" count="0" memberValueDatatype="5" unbalanced="0"/>
    <cacheHierarchy uniqueName="[High_performance_drivers_by_revenue_and_fuel_efficiency__2].[avg_revenue_per_load]" caption="avg_revenue_per_load" attribute="1" defaultMemberUniqueName="[High_performance_drivers_by_revenue_and_fuel_efficiency__2].[avg_revenue_per_load].[All]" allUniqueName="[High_performance_drivers_by_revenue_and_fuel_efficiency__2].[avg_revenue_per_load].[All]" dimensionUniqueName="[High_performance_drivers_by_revenue_and_fuel_efficiency__2]" displayFolder="" count="0" memberValueDatatype="5" unbalanced="0"/>
    <cacheHierarchy uniqueName="[High_performance_drivers_by_revenue_and_fuel_efficiency__2].[total_miles]" caption="total_miles" attribute="1" defaultMemberUniqueName="[High_performance_drivers_by_revenue_and_fuel_efficiency__2].[total_miles].[All]" allUniqueName="[High_performance_drivers_by_revenue_and_fuel_efficiency__2].[total_miles].[All]" dimensionUniqueName="[High_performance_drivers_by_revenue_and_fuel_efficiency__2]" displayFolder="" count="0" memberValueDatatype="20" unbalanced="0"/>
    <cacheHierarchy uniqueName="[High_performance_drivers_by_revenue_and_fuel_efficiency__2].[avg_mpg]" caption="avg_mpg" attribute="1" defaultMemberUniqueName="[High_performance_drivers_by_revenue_and_fuel_efficiency__2].[avg_mpg].[All]" allUniqueName="[High_performance_drivers_by_revenue_and_fuel_efficiency__2].[avg_mpg].[All]" dimensionUniqueName="[High_performance_drivers_by_revenue_and_fuel_efficiency__2]" displayFolder="" count="0" memberValueDatatype="5" unbalanced="0"/>
    <cacheHierarchy uniqueName="[High_performance_drivers_by_revenue_and_fuel_efficiency__2].[total_gallons_used]" caption="total_gallons_used" attribute="1" defaultMemberUniqueName="[High_performance_drivers_by_revenue_and_fuel_efficiency__2].[total_gallons_used].[All]" allUniqueName="[High_performance_drivers_by_revenue_and_fuel_efficiency__2].[total_gallons_used].[All]" dimensionUniqueName="[High_performance_drivers_by_revenue_and_fuel_efficiency__2]" displayFolder="" count="0" memberValueDatatype="5" unbalanced="0"/>
    <cacheHierarchy uniqueName="[High_performance_drivers_by_revenue_and_fuel_efficiency__2].[revenue_per_mile]" caption="revenue_per_mile" attribute="1" defaultMemberUniqueName="[High_performance_drivers_by_revenue_and_fuel_efficiency__2].[revenue_per_mile].[All]" allUniqueName="[High_performance_drivers_by_revenue_and_fuel_efficiency__2].[revenue_per_mile].[All]" dimensionUniqueName="[High_performance_drivers_by_revenue_and_fuel_efficiency__2]" displayFolder="" count="0" memberValueDatatype="5" unbalanced="0"/>
    <cacheHierarchy uniqueName="[High_performance_drivers_by_revenue_and_fuel_efficiency__2].[revenue_vs_fleet_avg]" caption="revenue_vs_fleet_avg" attribute="1" defaultMemberUniqueName="[High_performance_drivers_by_revenue_and_fuel_efficiency__2].[revenue_vs_fleet_avg].[All]" allUniqueName="[High_performance_drivers_by_revenue_and_fuel_efficiency__2].[revenue_vs_fleet_avg].[All]" dimensionUniqueName="[High_performance_drivers_by_revenue_and_fuel_efficiency__2]" displayFolder="" count="0" memberValueDatatype="5" unbalanced="0"/>
    <cacheHierarchy uniqueName="[High_performance_drivers_by_revenue_and_fuel_efficiency__2].[mpg_vs_fleet_avg]" caption="mpg_vs_fleet_avg" attribute="1" defaultMemberUniqueName="[High_performance_drivers_by_revenue_and_fuel_efficiency__2].[mpg_vs_fleet_avg].[All]" allUniqueName="[High_performance_drivers_by_revenue_and_fuel_efficiency__2].[mpg_vs_fleet_avg].[All]" dimensionUniqueName="[High_performance_drivers_by_revenue_and_fuel_efficiency__2]" displayFolder="" count="0" memberValueDatatype="5" unbalanced="0"/>
    <cacheHierarchy uniqueName="[High_performance_drivers_by_revenue_and_fuel_efficiency__2].[fleet_avg_revenue]" caption="fleet_avg_revenue" attribute="1" defaultMemberUniqueName="[High_performance_drivers_by_revenue_and_fuel_efficiency__2].[fleet_avg_revenue].[All]" allUniqueName="[High_performance_drivers_by_revenue_and_fuel_efficiency__2].[fleet_avg_revenue].[All]" dimensionUniqueName="[High_performance_drivers_by_revenue_and_fuel_efficiency__2]" displayFolder="" count="0" memberValueDatatype="5" unbalanced="0"/>
    <cacheHierarchy uniqueName="[High_performance_drivers_by_revenue_and_fuel_efficiency__2].[fleet_avg_mpg]" caption="fleet_avg_mpg" attribute="1" defaultMemberUniqueName="[High_performance_drivers_by_revenue_and_fuel_efficiency__2].[fleet_avg_mpg].[All]" allUniqueName="[High_performance_drivers_by_revenue_and_fuel_efficiency__2].[fleet_avg_mpg].[All]" dimensionUniqueName="[High_performance_drivers_by_revenue_and_fuel_efficiency__2]" displayFolder="" count="0" memberValueDatatype="5" unbalanced="0"/>
    <cacheHierarchy uniqueName="[High_performance_drivers_by_revenue_and_fuel_efficiency__2].[performance_tier]" caption="performance_tier" attribute="1" defaultMemberUniqueName="[High_performance_drivers_by_revenue_and_fuel_efficiency__2].[performance_tier].[All]" allUniqueName="[High_performance_drivers_by_revenue_and_fuel_efficiency__2].[performance_tier].[All]" dimensionUniqueName="[High_performance_drivers_by_revenue_and_fuel_efficiency__2]" displayFolder="" count="0" memberValueDatatype="130" unbalanced="0"/>
    <cacheHierarchy uniqueName="[High_performance_drivers_by_revenue_and_fuel_efficiency__2].[rank_within_tier]" caption="rank_within_tier" attribute="1" defaultMemberUniqueName="[High_performance_drivers_by_revenue_and_fuel_efficiency__2].[rank_within_tier].[All]" allUniqueName="[High_performance_drivers_by_revenue_and_fuel_efficiency__2].[rank_within_tier].[All]" dimensionUniqueName="[High_performance_drivers_by_revenue_and_fuel_efficiency__2]" displayFolder="" count="0" memberValueDatatype="20" unbalanced="0"/>
    <cacheHierarchy uniqueName="[High_performance_drivers_by_revenue_and_fuel_efficiency__2].[overall_rank]" caption="overall_rank" attribute="1" defaultMemberUniqueName="[High_performance_drivers_by_revenue_and_fuel_efficiency__2].[overall_rank].[All]" allUniqueName="[High_performance_drivers_by_revenue_and_fuel_efficiency__2].[overall_rank].[All]" dimensionUniqueName="[High_performance_drivers_by_revenue_and_fuel_efficiency__2]" displayFolder="" count="0" memberValueDatatype="20" unbalanced="0"/>
    <cacheHierarchy uniqueName="[maintenance_cost].[maintenance_type]" caption="maintenance_type" attribute="1" defaultMemberUniqueName="[maintenance_cost].[maintenance_type].[All]" allUniqueName="[maintenance_cost].[maintenance_type].[All]" dimensionUniqueName="[maintenance_cost]" displayFolder="" count="0" memberValueDatatype="130" unbalanced="0"/>
    <cacheHierarchy uniqueName="[maintenance_cost].[total_events]" caption="total_events" attribute="1" defaultMemberUniqueName="[maintenance_cost].[total_events].[All]" allUniqueName="[maintenance_cost].[total_events].[All]" dimensionUniqueName="[maintenance_cost]" displayFolder="" count="0" memberValueDatatype="20" unbalanced="0"/>
    <cacheHierarchy uniqueName="[maintenance_cost].[total_cost]" caption="total_cost" attribute="1" defaultMemberUniqueName="[maintenance_cost].[total_cost].[All]" allUniqueName="[maintenance_cost].[total_cost].[All]" dimensionUniqueName="[maintenance_cost]" displayFolder="" count="0" memberValueDatatype="5" unbalanced="0"/>
    <cacheHierarchy uniqueName="[maintenance_cost].[avg_cost_per_event]" caption="avg_cost_per_event" attribute="1" defaultMemberUniqueName="[maintenance_cost].[avg_cost_per_event].[All]" allUniqueName="[maintenance_cost].[avg_cost_per_event].[All]" dimensionUniqueName="[maintenance_cost]" displayFolder="" count="0" memberValueDatatype="5" unbalanced="0"/>
    <cacheHierarchy uniqueName="[maintenance_cost].[total_downtime_hrs]" caption="total_downtime_hrs" attribute="1" defaultMemberUniqueName="[maintenance_cost].[total_downtime_hrs].[All]" allUniqueName="[maintenance_cost].[total_downtime_hrs].[All]" dimensionUniqueName="[maintenance_cost]" displayFolder="" count="0" memberValueDatatype="5" unbalanced="0"/>
    <cacheHierarchy uniqueName="[maintenance_cost].[avg_downtime_per_event]" caption="avg_downtime_per_event" attribute="1" defaultMemberUniqueName="[maintenance_cost].[avg_downtime_per_event].[All]" allUniqueName="[maintenance_cost].[avg_downtime_per_event].[All]" dimensionUniqueName="[maintenance_cost]" displayFolder="" count="0" memberValueDatatype="5" unbalanced="0"/>
    <cacheHierarchy uniqueName="[maintenance_cost].[total_labor]" caption="total_labor" attribute="1" defaultMemberUniqueName="[maintenance_cost].[total_labor].[All]" allUniqueName="[maintenance_cost].[total_labor].[All]" dimensionUniqueName="[maintenance_cost]" displayFolder="" count="0" memberValueDatatype="5" unbalanced="0"/>
    <cacheHierarchy uniqueName="[maintenance_cost].[total_parts]" caption="total_parts" attribute="1" defaultMemberUniqueName="[maintenance_cost].[total_parts].[All]" allUniqueName="[maintenance_cost].[total_parts].[All]" dimensionUniqueName="[maintenance_cost]" displayFolder="" count="0" memberValueDatatype="5" unbalanced="0"/>
    <cacheHierarchy uniqueName="[montly_revenue].[month]" caption="month" attribute="1" time="1" defaultMemberUniqueName="[montly_revenue].[month].[All]" allUniqueName="[montly_revenue].[month].[All]" dimensionUniqueName="[montly_revenue]" displayFolder="" count="0" memberValueDatatype="7" unbalanced="0"/>
    <cacheHierarchy uniqueName="[montly_revenue].[load_count]" caption="load_count" attribute="1" defaultMemberUniqueName="[montly_revenue].[load_count].[All]" allUniqueName="[montly_revenue].[load_count].[All]" dimensionUniqueName="[montly_revenue]" displayFolder="" count="0" memberValueDatatype="20" unbalanced="0"/>
    <cacheHierarchy uniqueName="[montly_revenue].[monthly_revenue]" caption="monthly_revenue" attribute="1" defaultMemberUniqueName="[montly_revenue].[monthly_revenue].[All]" allUniqueName="[montly_revenue].[monthly_revenue].[All]" dimensionUniqueName="[montly_revenue]" displayFolder="" count="0" memberValueDatatype="5" unbalanced="0"/>
    <cacheHierarchy uniqueName="[montly_revenue].[avg_revenue_per_load]" caption="avg_revenue_per_load" attribute="1" defaultMemberUniqueName="[montly_revenue].[avg_revenue_per_load].[All]" allUniqueName="[montly_revenue].[avg_revenue_per_load].[All]" dimensionUniqueName="[montly_revenue]" displayFolder="" count="0" memberValueDatatype="5" unbalanced="0"/>
    <cacheHierarchy uniqueName="[montly_revenue].[total_fuel_surcharge]" caption="total_fuel_surcharge" attribute="1" defaultMemberUniqueName="[montly_revenue].[total_fuel_surcharge].[All]" allUniqueName="[montly_revenue].[total_fuel_surcharge].[All]" dimensionUniqueName="[montly_revenue]" displayFolder="" count="0" memberValueDatatype="5" unbalanced="0"/>
    <cacheHierarchy uniqueName="[montly_revenue].[month (Year)]" caption="month (Year)" attribute="1" defaultMemberUniqueName="[montly_revenue].[month (Year)].[All]" allUniqueName="[montly_revenue].[month (Year)].[All]" dimensionUniqueName="[montly_revenue]" displayFolder="" count="0" memberValueDatatype="130" unbalanced="0"/>
    <cacheHierarchy uniqueName="[montly_revenue].[month (Quarter)]" caption="month (Quarter)" attribute="1" defaultMemberUniqueName="[montly_revenue].[month (Quarter)].[All]" allUniqueName="[montly_revenue].[month (Quarter)].[All]" dimensionUniqueName="[montly_revenue]" displayFolder="" count="0" memberValueDatatype="130" unbalanced="0"/>
    <cacheHierarchy uniqueName="[montly_revenue].[month (Month)]" caption="month (Month)" attribute="1" defaultMemberUniqueName="[montly_revenue].[month (Month)].[All]" allUniqueName="[montly_revenue].[month (Month)].[All]" dimensionUniqueName="[montly_revenue]" displayFolder="" count="0" memberValueDatatype="130" unbalanced="0"/>
    <cacheHierarchy uniqueName="[On_time_delivery].[route_id]" caption="route_id" attribute="1" defaultMemberUniqueName="[On_time_delivery].[route_id].[All]" allUniqueName="[On_time_delivery].[route_id].[All]" dimensionUniqueName="[On_time_delivery]" displayFolder="" count="0" memberValueDatatype="130" unbalanced="0"/>
    <cacheHierarchy uniqueName="[On_time_delivery].[route_name]" caption="route_name" attribute="1" defaultMemberUniqueName="[On_time_delivery].[route_name].[All]" allUniqueName="[On_time_delivery].[route_name].[All]" dimensionUniqueName="[On_time_delivery]" displayFolder="" count="0" memberValueDatatype="130" unbalanced="0"/>
    <cacheHierarchy uniqueName="[On_time_delivery].[total_deliveries]" caption="total_deliveries" attribute="1" defaultMemberUniqueName="[On_time_delivery].[total_deliveries].[All]" allUniqueName="[On_time_delivery].[total_deliveries].[All]" dimensionUniqueName="[On_time_delivery]" displayFolder="" count="0" memberValueDatatype="20" unbalanced="0"/>
    <cacheHierarchy uniqueName="[On_time_delivery].[on_time_count]" caption="on_time_count" attribute="1" defaultMemberUniqueName="[On_time_delivery].[on_time_count].[All]" allUniqueName="[On_time_delivery].[on_time_count].[All]" dimensionUniqueName="[On_time_delivery]" displayFolder="" count="0" memberValueDatatype="20" unbalanced="0"/>
    <cacheHierarchy uniqueName="[On_time_delivery].[otd_rate]" caption="otd_rate" attribute="1" defaultMemberUniqueName="[On_time_delivery].[otd_rate].[All]" allUniqueName="[On_time_delivery].[otd_rate].[All]" dimensionUniqueName="[On_time_delivery]" displayFolder="" count="0" memberValueDatatype="5" unbalanced="0"/>
    <cacheHierarchy uniqueName="[On_time_delivery].[avg_detention_min]" caption="avg_detention_min" attribute="1" defaultMemberUniqueName="[On_time_delivery].[avg_detention_min].[All]" allUniqueName="[On_time_delivery].[avg_detention_min].[All]" dimensionUniqueName="[On_time_delivery]" displayFolder="" count="0" memberValueDatatype="20" unbalanced="0"/>
    <cacheHierarchy uniqueName="[On_time_facility].[facility_name]" caption="facility_name" attribute="1" defaultMemberUniqueName="[On_time_facility].[facility_name].[All]" allUniqueName="[On_time_facility].[facility_name].[All]" dimensionUniqueName="[On_time_facility]" displayFolder="" count="0" memberValueDatatype="130" unbalanced="0"/>
    <cacheHierarchy uniqueName="[On_time_facility].[facility_type]" caption="facility_type" attribute="1" defaultMemberUniqueName="[On_time_facility].[facility_type].[All]" allUniqueName="[On_time_facility].[facility_type].[All]" dimensionUniqueName="[On_time_facility]" displayFolder="" count="0" memberValueDatatype="130" unbalanced="0"/>
    <cacheHierarchy uniqueName="[On_time_facility].[location]" caption="location" attribute="1" defaultMemberUniqueName="[On_time_facility].[location].[All]" allUniqueName="[On_time_facility].[location].[All]" dimensionUniqueName="[On_time_facility]" displayFolder="" count="0" memberValueDatatype="130" unbalanced="0"/>
    <cacheHierarchy uniqueName="[On_time_facility].[total_events]" caption="total_events" attribute="1" defaultMemberUniqueName="[On_time_facility].[total_events].[All]" allUniqueName="[On_time_facility].[total_events].[All]" dimensionUniqueName="[On_time_facility]" displayFolder="" count="0" memberValueDatatype="20" unbalanced="0"/>
    <cacheHierarchy uniqueName="[On_time_facility].[on_time]" caption="on_time" attribute="1" defaultMemberUniqueName="[On_time_facility].[on_time].[All]" allUniqueName="[On_time_facility].[on_time].[All]" dimensionUniqueName="[On_time_facility]" displayFolder="" count="0" memberValueDatatype="20" unbalanced="0"/>
    <cacheHierarchy uniqueName="[On_time_facility].[on_time_pct]" caption="on_time_pct" attribute="1" defaultMemberUniqueName="[On_time_facility].[on_time_pct].[All]" allUniqueName="[On_time_facility].[on_time_pct].[All]" dimensionUniqueName="[On_time_facility]" displayFolder="" count="0" memberValueDatatype="5" unbalanced="0"/>
    <cacheHierarchy uniqueName="[On_time_facility].[avg_detention_min]" caption="avg_detention_min" attribute="1" defaultMemberUniqueName="[On_time_facility].[avg_detention_min].[All]" allUniqueName="[On_time_facility].[avg_detention_min].[All]" dimensionUniqueName="[On_time_facility]" displayFolder="" count="0" memberValueDatatype="20" unbalanced="0"/>
    <cacheHierarchy uniqueName="[route_revenue].[route]" caption="route" attribute="1" defaultMemberUniqueName="[route_revenue].[route].[All]" allUniqueName="[route_revenue].[route].[All]" dimensionUniqueName="[route_revenue]" displayFolder="" count="0" memberValueDatatype="130" unbalanced="0"/>
    <cacheHierarchy uniqueName="[route_revenue].[typical_distance_miles]" caption="typical_distance_miles" attribute="1" defaultMemberUniqueName="[route_revenue].[typical_distance_miles].[All]" allUniqueName="[route_revenue].[typical_distance_miles].[All]" dimensionUniqueName="[route_revenue]" displayFolder="" count="0" memberValueDatatype="20" unbalanced="0"/>
    <cacheHierarchy uniqueName="[route_revenue].[base_rate_per_mile]" caption="base_rate_per_mile" attribute="1" defaultMemberUniqueName="[route_revenue].[base_rate_per_mile].[All]" allUniqueName="[route_revenue].[base_rate_per_mile].[All]" dimensionUniqueName="[route_revenue]" displayFolder="" count="0" memberValueDatatype="5" unbalanced="0"/>
    <cacheHierarchy uniqueName="[route_revenue].[total_loads]" caption="total_loads" attribute="1" defaultMemberUniqueName="[route_revenue].[total_loads].[All]" allUniqueName="[route_revenue].[total_loads].[All]" dimensionUniqueName="[route_revenue]" displayFolder="" count="0" memberValueDatatype="20" unbalanced="0"/>
    <cacheHierarchy uniqueName="[route_revenue].[total_revenue]" caption="total_revenue" attribute="1" defaultMemberUniqueName="[route_revenue].[total_revenue].[All]" allUniqueName="[route_revenue].[total_revenue].[All]" dimensionUniqueName="[route_revenue]" displayFolder="" count="0" memberValueDatatype="5" unbalanced="0"/>
    <cacheHierarchy uniqueName="[route_revenue].[avg_revenue_per_load]" caption="avg_revenue_per_load" attribute="1" defaultMemberUniqueName="[route_revenue].[avg_revenue_per_load].[All]" allUniqueName="[route_revenue].[avg_revenue_per_load].[All]" dimensionUniqueName="[route_revenue]" displayFolder="" count="0" memberValueDatatype="5" unbalanced="0"/>
    <cacheHierarchy uniqueName="[route_revenue].[avg_revenue_per_mile]" caption="avg_revenue_per_mile" attribute="1" defaultMemberUniqueName="[route_revenue].[avg_revenue_per_mile].[All]" allUniqueName="[route_revenue].[avg_revenue_per_mile].[All]" dimensionUniqueName="[route_revenue]" displayFolder="" count="0" memberValueDatatype="5" unbalanced="0"/>
    <cacheHierarchy uniqueName="[running_mileage].[truck_id]" caption="truck_id" attribute="1" defaultMemberUniqueName="[running_mileage].[truck_id].[All]" allUniqueName="[running_mileage].[truck_id].[All]" dimensionUniqueName="[running_mileage]" displayFolder="" count="0" memberValueDatatype="130" unbalanced="0"/>
    <cacheHierarchy uniqueName="[running_mileage].[make]" caption="make" attribute="1" defaultMemberUniqueName="[running_mileage].[make].[All]" allUniqueName="[running_mileage].[make].[All]" dimensionUniqueName="[running_mileage]" displayFolder="" count="0" memberValueDatatype="130" unbalanced="0"/>
    <cacheHierarchy uniqueName="[running_mileage].[month]" caption="month" attribute="1" time="1" defaultMemberUniqueName="[running_mileage].[month].[All]" allUniqueName="[running_mileage].[month].[All]" dimensionUniqueName="[running_mileage]" displayFolder="" count="0" memberValueDatatype="7" unbalanced="0"/>
    <cacheHierarchy uniqueName="[running_mileage].[total_miles]" caption="total_miles" attribute="1" defaultMemberUniqueName="[running_mileage].[total_miles].[All]" allUniqueName="[running_mileage].[total_miles].[All]" dimensionUniqueName="[running_mileage]" displayFolder="" count="0" memberValueDatatype="20" unbalanced="0"/>
    <cacheHierarchy uniqueName="[running_mileage].[cumulative_miles]" caption="cumulative_miles" attribute="1" defaultMemberUniqueName="[running_mileage].[cumulative_miles].[All]" allUniqueName="[running_mileage].[cumulative_miles].[All]" dimensionUniqueName="[running_mileage]" displayFolder="" count="0" memberValueDatatype="20" unbalanced="0"/>
    <cacheHierarchy uniqueName="[running_mileage].[rolling_3m_avg_mpg]" caption="rolling_3m_avg_mpg" attribute="1" defaultMemberUniqueName="[running_mileage].[rolling_3m_avg_mpg].[All]" allUniqueName="[running_mileage].[rolling_3m_avg_mpg].[All]" dimensionUniqueName="[running_mileage]" displayFolder="" count="0" memberValueDatatype="5" unbalanced="0"/>
    <cacheHierarchy uniqueName="[running_mileage].[utilization_rate]" caption="utilization_rate" attribute="1" defaultMemberUniqueName="[running_mileage].[utilization_rate].[All]" allUniqueName="[running_mileage].[utilization_rate].[All]" dimensionUniqueName="[running_mileage]" displayFolder="" count="0" memberValueDatatype="5" unbalanced="0"/>
    <cacheHierarchy uniqueName="[running_mileage].[maintenance_cost]" caption="maintenance_cost" attribute="1" defaultMemberUniqueName="[running_mileage].[maintenance_cost].[All]" allUniqueName="[running_mileage].[maintenance_cost].[All]" dimensionUniqueName="[running_mileage]" displayFolder="" count="0" memberValueDatatype="5" unbalanced="0"/>
    <cacheHierarchy uniqueName="[safety_incidents].[incident_type]" caption="incident_type" attribute="1" defaultMemberUniqueName="[safety_incidents].[incident_type].[All]" allUniqueName="[safety_incidents].[incident_type].[All]" dimensionUniqueName="[safety_incidents]" displayFolder="" count="0" memberValueDatatype="130" unbalanced="0"/>
    <cacheHierarchy uniqueName="[safety_incidents].[total_incidents]" caption="total_incidents" attribute="1" defaultMemberUniqueName="[safety_incidents].[total_incidents].[All]" allUniqueName="[safety_incidents].[total_incidents].[All]" dimensionUniqueName="[safety_incidents]" displayFolder="" count="0" memberValueDatatype="20" unbalanced="0"/>
    <cacheHierarchy uniqueName="[safety_incidents].[preventable_count]" caption="preventable_count" attribute="1" defaultMemberUniqueName="[safety_incidents].[preventable_count].[All]" allUniqueName="[safety_incidents].[preventable_count].[All]" dimensionUniqueName="[safety_incidents]" displayFolder="" count="0" memberValueDatatype="20" unbalanced="0"/>
    <cacheHierarchy uniqueName="[safety_incidents].[injury_incidents]" caption="injury_incidents" attribute="1" defaultMemberUniqueName="[safety_incidents].[injury_incidents].[All]" allUniqueName="[safety_incidents].[injury_incidents].[All]" dimensionUniqueName="[safety_incidents]" displayFolder="" count="0" memberValueDatatype="20" unbalanced="0"/>
    <cacheHierarchy uniqueName="[safety_incidents].[total_vehicle_damage]" caption="total_vehicle_damage" attribute="1" defaultMemberUniqueName="[safety_incidents].[total_vehicle_damage].[All]" allUniqueName="[safety_incidents].[total_vehicle_damage].[All]" dimensionUniqueName="[safety_incidents]" displayFolder="" count="0" memberValueDatatype="5" unbalanced="0"/>
    <cacheHierarchy uniqueName="[safety_incidents].[total_cargo_damage]" caption="total_cargo_damage" attribute="1" defaultMemberUniqueName="[safety_incidents].[total_cargo_damage].[All]" allUniqueName="[safety_incidents].[total_cargo_damage].[All]" dimensionUniqueName="[safety_incidents]" displayFolder="" count="0" memberValueDatatype="5" unbalanced="0"/>
    <cacheHierarchy uniqueName="[safety_incidents].[total_claims]" caption="total_claims" attribute="1" defaultMemberUniqueName="[safety_incidents].[total_claims].[All]" allUniqueName="[safety_incidents].[total_claims].[All]" dimensionUniqueName="[safety_incidents]" displayFolder="" count="0" memberValueDatatype="5" unbalanced="0"/>
    <cacheHierarchy uniqueName="[safety_incidents].[avg_claim_per_incident]" caption="avg_claim_per_incident" attribute="1" defaultMemberUniqueName="[safety_incidents].[avg_claim_per_incident].[All]" allUniqueName="[safety_incidents].[avg_claim_per_incident].[All]" dimensionUniqueName="[safety_incidents]" displayFolder="" count="0" memberValueDatatype="5" unbalanced="0"/>
    <cacheHierarchy uniqueName="[top_customer].[customer_name]" caption="customer_name" attribute="1" defaultMemberUniqueName="[top_customer].[customer_name].[All]" allUniqueName="[top_customer].[customer_name].[All]" dimensionUniqueName="[top_customer]" displayFolder="" count="0" memberValueDatatype="130" unbalanced="0"/>
    <cacheHierarchy uniqueName="[top_customer].[customer_type]" caption="customer_type" attribute="1" defaultMemberUniqueName="[top_customer].[customer_type].[All]" allUniqueName="[top_customer].[customer_type].[All]" dimensionUniqueName="[top_customer]" displayFolder="" count="0" memberValueDatatype="130" unbalanced="0"/>
    <cacheHierarchy uniqueName="[top_customer].[total_revenue]" caption="total_revenue" attribute="1" defaultMemberUniqueName="[top_customer].[total_revenue].[All]" allUniqueName="[top_customer].[total_revenue].[All]" dimensionUniqueName="[top_customer]" displayFolder="" count="0" memberValueDatatype="5" unbalanced="0"/>
    <cacheHierarchy uniqueName="[top_customer].[rank_in_segment]" caption="rank_in_segment" attribute="1" defaultMemberUniqueName="[top_customer].[rank_in_segment].[All]" allUniqueName="[top_customer].[rank_in_segment].[All]" dimensionUniqueName="[top_customer]" displayFolder="" count="0" memberValueDatatype="20" unbalanced="0"/>
    <cacheHierarchy uniqueName="[top_customer].[pct_of_segment]" caption="pct_of_segment" attribute="1" defaultMemberUniqueName="[top_customer].[pct_of_segment].[All]" allUniqueName="[top_customer].[pct_of_segment].[All]" dimensionUniqueName="[top_customer]" displayFolder="" count="0" memberValueDatatype="20" unbalanced="0"/>
    <cacheHierarchy uniqueName="[fueling_vs_revenue].[month (Month Index)]" caption="month (Month Index)" attribute="1" defaultMemberUniqueName="[fueling_vs_revenue].[month (Month Index)].[All]" allUniqueName="[fueling_vs_revenue].[month (Month Index)].[All]" dimensionUniqueName="[fueling_vs_revenue]" displayFolder="" count="0" memberValueDatatype="20" unbalanced="0" hidden="1"/>
    <cacheHierarchy uniqueName="[montly_revenue].[month (Month Index)]" caption="month (Month Index)" attribute="1" defaultMemberUniqueName="[montly_revenue].[month (Month Index)].[All]" allUniqueName="[montly_revenue].[month (Month Index)].[All]" dimensionUniqueName="[montly_revenue]" displayFolder="" count="0" memberValueDatatype="20" unbalanced="0" hidden="1"/>
    <cacheHierarchy uniqueName="[Measures].[__XL_Count montly_revenue]" caption="__XL_Count montly_revenue" measure="1" displayFolder="" measureGroup="montly_revenue" count="0" hidden="1"/>
    <cacheHierarchy uniqueName="[Measures].[__XL_Count top_customer]" caption="__XL_Count top_customer" measure="1" displayFolder="" measureGroup="top_customer" count="0" hidden="1"/>
    <cacheHierarchy uniqueName="[Measures].[__XL_Count maintenance_cost]" caption="__XL_Count maintenance_cost" measure="1" displayFolder="" measureGroup="maintenance_cost" count="0" hidden="1"/>
    <cacheHierarchy uniqueName="[Measures].[__XL_Count fueling_vs_revenue]" caption="__XL_Count fueling_vs_revenue" measure="1" displayFolder="" measureGroup="fueling_vs_revenue" count="0" hidden="1"/>
    <cacheHierarchy uniqueName="[Measures].[__XL_Count safety_incidents]" caption="__XL_Count safety_incidents" measure="1" displayFolder="" measureGroup="safety_incidents" count="0" hidden="1"/>
    <cacheHierarchy uniqueName="[Measures].[__XL_Count driver_performance]" caption="__XL_Count driver_performance" measure="1" displayFolder="" measureGroup="driver_performance" count="0" hidden="1"/>
    <cacheHierarchy uniqueName="[Measures].[__XL_Count route_revenue]" caption="__XL_Count route_revenue" measure="1" displayFolder="" measureGroup="route_revenue" count="0" hidden="1"/>
    <cacheHierarchy uniqueName="[Measures].[__XL_Count delayed_deliveries]" caption="__XL_Count delayed_deliveries" measure="1" displayFolder="" measureGroup="delayed_deliveries" count="0" hidden="1"/>
    <cacheHierarchy uniqueName="[Measures].[__XL_Count On_time_delivery]" caption="__XL_Count On_time_delivery" measure="1" displayFolder="" measureGroup="On_time_delivery" count="0" hidden="1"/>
    <cacheHierarchy uniqueName="[Measures].[__XL_Count On_time_facility]" caption="__XL_Count On_time_facility" measure="1" displayFolder="" measureGroup="On_time_facility" count="0" hidden="1"/>
    <cacheHierarchy uniqueName="[Measures].[__XL_Count High_performance_drivers_by_revenue_and_fuel_efficiency__2]" caption="__XL_Count High_performance_drivers_by_revenue_and_fuel_efficiency__2" measure="1" displayFolder="" measureGroup="High_performance_drivers_by_revenue_and_fuel_efficiency__2" count="0" hidden="1"/>
    <cacheHierarchy uniqueName="[Measures].[__XL_Count running_mileage]" caption="__XL_Count running_mileage" measure="1" displayFolder="" measureGroup="running_mileage" count="0" hidden="1"/>
    <cacheHierarchy uniqueName="[Measures].[__No measures defined]" caption="__No measures defined" measure="1" displayFolder="" count="0" hidden="1"/>
    <cacheHierarchy uniqueName="[Measures].[Sum of monthly_revenue]" caption="Sum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total_revenue]" caption="Sum of total_revenue" measure="1" displayFolder="" measureGroup="top_customer" count="0" hidden="1">
      <extLst>
        <ext xmlns:x15="http://schemas.microsoft.com/office/spreadsheetml/2010/11/main" uri="{B97F6D7D-B522-45F9-BDA1-12C45D357490}">
          <x15:cacheHierarchy aggregatedColumn="95"/>
        </ext>
      </extLst>
    </cacheHierarchy>
    <cacheHierarchy uniqueName="[Measures].[Sum of total_cost]" caption="Sum of total_cost" measure="1" displayFolder="" measureGroup="maintenance_cost" count="0" hidden="1">
      <extLst>
        <ext xmlns:x15="http://schemas.microsoft.com/office/spreadsheetml/2010/11/main" uri="{B97F6D7D-B522-45F9-BDA1-12C45D357490}">
          <x15:cacheHierarchy aggregatedColumn="43"/>
        </ext>
      </extLst>
    </cacheHierarchy>
    <cacheHierarchy uniqueName="[Measures].[Sum of total_revenue 2]" caption="Sum of total_revenue 2" measure="1" displayFolder="" measureGroup="fueling_vs_revenue" count="0" hidden="1">
      <extLst>
        <ext xmlns:x15="http://schemas.microsoft.com/office/spreadsheetml/2010/11/main" uri="{B97F6D7D-B522-45F9-BDA1-12C45D357490}">
          <x15:cacheHierarchy aggregatedColumn="13"/>
        </ext>
      </extLst>
    </cacheHierarchy>
    <cacheHierarchy uniqueName="[Measures].[Sum of fuel_spend]" caption="Sum of fuel_spend" measure="1" displayFolder="" measureGroup="fueling_vs_revenue" count="0" hidden="1">
      <extLst>
        <ext xmlns:x15="http://schemas.microsoft.com/office/spreadsheetml/2010/11/main" uri="{B97F6D7D-B522-45F9-BDA1-12C45D357490}">
          <x15:cacheHierarchy aggregatedColumn="14"/>
        </ext>
      </extLst>
    </cacheHierarchy>
    <cacheHierarchy uniqueName="[Measures].[Sum of total_vehicle_damage]" caption="Sum of total_vehicle_damage" measure="1" displayFolder="" measureGroup="safety_incidents" count="0" hidden="1">
      <extLst>
        <ext xmlns:x15="http://schemas.microsoft.com/office/spreadsheetml/2010/11/main" uri="{B97F6D7D-B522-45F9-BDA1-12C45D357490}">
          <x15:cacheHierarchy aggregatedColumn="89"/>
        </ext>
      </extLst>
    </cacheHierarchy>
    <cacheHierarchy uniqueName="[Measures].[Sum of total_cargo_damage]" caption="Sum of total_cargo_damage" measure="1" displayFolder="" measureGroup="safety_incidents" count="0" hidden="1">
      <extLst>
        <ext xmlns:x15="http://schemas.microsoft.com/office/spreadsheetml/2010/11/main" uri="{B97F6D7D-B522-45F9-BDA1-12C45D357490}">
          <x15:cacheHierarchy aggregatedColumn="90"/>
        </ext>
      </extLst>
    </cacheHierarchy>
    <cacheHierarchy uniqueName="[Measures].[Sum of total_claims]" caption="Sum of total_claims" measure="1" displayFolder="" measureGroup="safety_incidents" count="0" hidden="1">
      <extLst>
        <ext xmlns:x15="http://schemas.microsoft.com/office/spreadsheetml/2010/11/main" uri="{B97F6D7D-B522-45F9-BDA1-12C45D357490}">
          <x15:cacheHierarchy aggregatedColumn="91"/>
        </ext>
      </extLst>
    </cacheHierarchy>
    <cacheHierarchy uniqueName="[Measures].[Sum of total_trips]" caption="Sum of total_trips" measure="1" displayFolder="" measureGroup="driver_performance" count="0" hidden="1">
      <extLst>
        <ext xmlns:x15="http://schemas.microsoft.com/office/spreadsheetml/2010/11/main" uri="{B97F6D7D-B522-45F9-BDA1-12C45D357490}">
          <x15:cacheHierarchy aggregatedColumn="9"/>
        </ext>
      </extLst>
    </cacheHierarchy>
    <cacheHierarchy uniqueName="[Measures].[Sum of total_revenue 3]" caption="Sum of total_revenue 3" measure="1" displayFolder="" measureGroup="driver_performance" count="0" hidden="1">
      <extLst>
        <ext xmlns:x15="http://schemas.microsoft.com/office/spreadsheetml/2010/11/main" uri="{B97F6D7D-B522-45F9-BDA1-12C45D357490}">
          <x15:cacheHierarchy aggregatedColumn="11"/>
        </ext>
      </extLst>
    </cacheHierarchy>
    <cacheHierarchy uniqueName="[Measures].[Sum of avg_revenue_per_mile]" caption="Sum of avg_revenue_per_mile" measure="1" displayFolder="" measureGroup="route_revenue" count="0" hidden="1">
      <extLst>
        <ext xmlns:x15="http://schemas.microsoft.com/office/spreadsheetml/2010/11/main" uri="{B97F6D7D-B522-45F9-BDA1-12C45D357490}">
          <x15:cacheHierarchy aggregatedColumn="76"/>
        </ext>
      </extLst>
    </cacheHierarchy>
    <cacheHierarchy uniqueName="[Measures].[Sum of total_loads]" caption="Sum of total_loads" measure="1" displayFolder="" measureGroup="route_revenue" count="0" hidden="1">
      <extLst>
        <ext xmlns:x15="http://schemas.microsoft.com/office/spreadsheetml/2010/11/main" uri="{B97F6D7D-B522-45F9-BDA1-12C45D357490}">
          <x15:cacheHierarchy aggregatedColumn="73"/>
        </ext>
      </extLst>
    </cacheHierarchy>
    <cacheHierarchy uniqueName="[Measures].[Sum of on_time_deliveries]" caption="Sum of on_time_deliveries" measure="1" displayFolder="" measureGroup="delayed_deliveries" count="0" hidden="1">
      <extLst>
        <ext xmlns:x15="http://schemas.microsoft.com/office/spreadsheetml/2010/11/main" uri="{B97F6D7D-B522-45F9-BDA1-12C45D357490}">
          <x15:cacheHierarchy aggregatedColumn="4"/>
        </ext>
      </extLst>
    </cacheHierarchy>
    <cacheHierarchy uniqueName="[Measures].[Sum of delayed_deliveries]" caption="Sum of delayed_deliveries" measure="1" displayFolder="" measureGroup="delayed_deliveries" count="0" hidden="1">
      <extLst>
        <ext xmlns:x15="http://schemas.microsoft.com/office/spreadsheetml/2010/11/main" uri="{B97F6D7D-B522-45F9-BDA1-12C45D357490}">
          <x15:cacheHierarchy aggregatedColumn="3"/>
        </ext>
      </extLst>
    </cacheHierarchy>
    <cacheHierarchy uniqueName="[Measures].[Sum of typical_distance_miles]" caption="Sum of typical_distance_miles" measure="1" displayFolder="" measureGroup="delayed_deliveries" count="0" hidden="1">
      <extLst>
        <ext xmlns:x15="http://schemas.microsoft.com/office/spreadsheetml/2010/11/main" uri="{B97F6D7D-B522-45F9-BDA1-12C45D357490}">
          <x15:cacheHierarchy aggregatedColumn="1"/>
        </ext>
      </extLst>
    </cacheHierarchy>
    <cacheHierarchy uniqueName="[Measures].[Sum of otd_rate]" caption="Sum of otd_rate" measure="1" displayFolder="" measureGroup="On_time_delivery" count="0" hidden="1">
      <extLst>
        <ext xmlns:x15="http://schemas.microsoft.com/office/spreadsheetml/2010/11/main" uri="{B97F6D7D-B522-45F9-BDA1-12C45D357490}">
          <x15:cacheHierarchy aggregatedColumn="61"/>
        </ext>
      </extLst>
    </cacheHierarchy>
    <cacheHierarchy uniqueName="[Measures].[Sum of on_time_pct]" caption="Sum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total_revenue 4]" caption="Sum of total_revenue 4"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avg_mpg]" caption="Sum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Count of driver_name]" caption="Count of driver_name" measure="1" displayFolder="" measureGroup="High_performance_drivers_by_revenue_and_fuel_efficiency__2" count="0" hidden="1">
      <extLst>
        <ext xmlns:x15="http://schemas.microsoft.com/office/spreadsheetml/2010/11/main" uri="{B97F6D7D-B522-45F9-BDA1-12C45D357490}">
          <x15:cacheHierarchy aggregatedColumn="21"/>
        </ext>
      </extLst>
    </cacheHierarchy>
    <cacheHierarchy uniqueName="[Measures].[Sum of revenue_per_mile]" caption="Sum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revenue_per_mile]" caption="Max of revenue_per_mile" measure="1" displayFolder="" measureGroup="High_performance_drivers_by_revenue_and_fuel_efficiency__2" count="0" hidden="1">
      <extLst>
        <ext xmlns:x15="http://schemas.microsoft.com/office/spreadsheetml/2010/11/main" uri="{B97F6D7D-B522-45F9-BDA1-12C45D357490}">
          <x15:cacheHierarchy aggregatedColumn="33"/>
        </ext>
      </extLst>
    </cacheHierarchy>
    <cacheHierarchy uniqueName="[Measures].[Max of on_time_pct]" caption="Max of on_time_pct" measure="1" displayFolder="" measureGroup="On_time_facility" count="0" hidden="1">
      <extLst>
        <ext xmlns:x15="http://schemas.microsoft.com/office/spreadsheetml/2010/11/main" uri="{B97F6D7D-B522-45F9-BDA1-12C45D357490}">
          <x15:cacheHierarchy aggregatedColumn="68"/>
        </ext>
      </extLst>
    </cacheHierarchy>
    <cacheHierarchy uniqueName="[Measures].[Sum of avg_detention_min]" caption="Sum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detention_min]" caption="Max of avg_detention_min" measure="1" displayFolder="" measureGroup="On_time_facility" count="0" hidden="1">
      <extLst>
        <ext xmlns:x15="http://schemas.microsoft.com/office/spreadsheetml/2010/11/main" uri="{B97F6D7D-B522-45F9-BDA1-12C45D357490}">
          <x15:cacheHierarchy aggregatedColumn="69"/>
        </ext>
      </extLst>
    </cacheHierarchy>
    <cacheHierarchy uniqueName="[Measures].[Max of avg_mpg]" caption="Max of avg_mpg" measure="1" displayFolder="" measureGroup="High_performance_drivers_by_revenue_and_fuel_efficiency__2" count="0" hidden="1">
      <extLst>
        <ext xmlns:x15="http://schemas.microsoft.com/office/spreadsheetml/2010/11/main" uri="{B97F6D7D-B522-45F9-BDA1-12C45D357490}">
          <x15:cacheHierarchy aggregatedColumn="31"/>
        </ext>
      </extLst>
    </cacheHierarchy>
    <cacheHierarchy uniqueName="[Measures].[Max of total_revenue]" caption="Max of total_revenue" measure="1" displayFolder="" measureGroup="High_performance_drivers_by_revenue_and_fuel_efficiency__2" count="0" hidden="1">
      <extLst>
        <ext xmlns:x15="http://schemas.microsoft.com/office/spreadsheetml/2010/11/main" uri="{B97F6D7D-B522-45F9-BDA1-12C45D357490}">
          <x15:cacheHierarchy aggregatedColumn="28"/>
        </ext>
      </extLst>
    </cacheHierarchy>
    <cacheHierarchy uniqueName="[Measures].[Sum of load_count]" caption="Sum of load_count" measure="1" displayFolder="" measureGroup="montly_revenue" count="0" hidden="1">
      <extLst>
        <ext xmlns:x15="http://schemas.microsoft.com/office/spreadsheetml/2010/11/main" uri="{B97F6D7D-B522-45F9-BDA1-12C45D357490}">
          <x15:cacheHierarchy aggregatedColumn="50"/>
        </ext>
      </extLst>
    </cacheHierarchy>
    <cacheHierarchy uniqueName="[Measures].[Average of monthly_revenue]" caption="Average of monthly_revenue" measure="1" displayFolder="" measureGroup="montly_revenue" count="0" hidden="1">
      <extLst>
        <ext xmlns:x15="http://schemas.microsoft.com/office/spreadsheetml/2010/11/main" uri="{B97F6D7D-B522-45F9-BDA1-12C45D357490}">
          <x15:cacheHierarchy aggregatedColumn="51"/>
        </ext>
      </extLst>
    </cacheHierarchy>
    <cacheHierarchy uniqueName="[Measures].[Sum of avg_revenue_per_load]" caption="Sum of avg_revenue_per_load" measure="1" displayFolder="" measureGroup="route_revenue" count="0" hidden="1">
      <extLst>
        <ext xmlns:x15="http://schemas.microsoft.com/office/spreadsheetml/2010/11/main" uri="{B97F6D7D-B522-45F9-BDA1-12C45D357490}">
          <x15:cacheHierarchy aggregatedColumn="75"/>
        </ext>
      </extLst>
    </cacheHierarchy>
    <cacheHierarchy uniqueName="[Measures].[Sum of total_revenue 5]" caption="Sum of total_revenue 5" measure="1" displayFolder="" measureGroup="route_revenue" count="0" hidden="1">
      <extLst>
        <ext xmlns:x15="http://schemas.microsoft.com/office/spreadsheetml/2010/11/main" uri="{B97F6D7D-B522-45F9-BDA1-12C45D357490}">
          <x15:cacheHierarchy aggregatedColumn="74"/>
        </ext>
      </extLst>
    </cacheHierarchy>
  </cacheHierarchies>
  <kpis count="0"/>
  <dimensions count="13">
    <dimension name="delayed_deliveries" uniqueName="[delayed_deliveries]" caption="delayed_deliveries"/>
    <dimension name="driver_performance" uniqueName="[driver_performance]" caption="driver_performance"/>
    <dimension name="fueling_vs_revenue" uniqueName="[fueling_vs_revenue]" caption="fueling_vs_revenue"/>
    <dimension name="High_performance_drivers_by_revenue_and_fuel_efficiency__2" uniqueName="[High_performance_drivers_by_revenue_and_fuel_efficiency__2]" caption="High_performance_drivers_by_revenue_and_fuel_efficiency__2"/>
    <dimension name="maintenance_cost" uniqueName="[maintenance_cost]" caption="maintenance_cost"/>
    <dimension measure="1" name="Measures" uniqueName="[Measures]" caption="Measures"/>
    <dimension name="montly_revenue" uniqueName="[montly_revenue]" caption="montly_revenue"/>
    <dimension name="On_time_delivery" uniqueName="[On_time_delivery]" caption="On_time_delivery"/>
    <dimension name="On_time_facility" uniqueName="[On_time_facility]" caption="On_time_facility"/>
    <dimension name="route_revenue" uniqueName="[route_revenue]" caption="route_revenue"/>
    <dimension name="running_mileage" uniqueName="[running_mileage]" caption="running_mileage"/>
    <dimension name="safety_incidents" uniqueName="[safety_incidents]" caption="safety_incidents"/>
    <dimension name="top_customer" uniqueName="[top_customer]" caption="top_customer"/>
  </dimensions>
  <measureGroups count="12">
    <measureGroup name="delayed_deliveries" caption="delayed_deliveries"/>
    <measureGroup name="driver_performance" caption="driver_performance"/>
    <measureGroup name="fueling_vs_revenue" caption="fueling_vs_revenue"/>
    <measureGroup name="High_performance_drivers_by_revenue_and_fuel_efficiency__2" caption="High_performance_drivers_by_revenue_and_fuel_efficiency__2"/>
    <measureGroup name="maintenance_cost" caption="maintenance_cost"/>
    <measureGroup name="montly_revenue" caption="montly_revenue"/>
    <measureGroup name="On_time_delivery" caption="On_time_delivery"/>
    <measureGroup name="On_time_facility" caption="On_time_facility"/>
    <measureGroup name="route_revenue" caption="route_revenue"/>
    <measureGroup name="running_mileage" caption="running_mileage"/>
    <measureGroup name="safety_incidents" caption="safety_incidents"/>
    <measureGroup name="top_customer" caption="top_customer"/>
  </measureGroups>
  <maps count="12">
    <map measureGroup="0" dimension="0"/>
    <map measureGroup="1" dimension="1"/>
    <map measureGroup="2" dimension="2"/>
    <map measureGroup="3" dimension="3"/>
    <map measureGroup="4" dimension="4"/>
    <map measureGroup="5" dimension="6"/>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1524621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227DDD-9073-4EC5-89E4-519275883F06}" name="PivotTable1"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H4:L18" firstHeaderRow="1" firstDataRow="2"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3">
        <item x="0"/>
        <item x="1"/>
        <item x="2"/>
      </items>
    </pivotField>
  </pivotFields>
  <rowFields count="1">
    <field x="1"/>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Sum of monthly_revenue" fld="0" baseField="0" baseItem="0" numFmtId="164"/>
  </dataFields>
  <chartFormats count="6">
    <chartFormat chart="6" format="45" series="1">
      <pivotArea type="data" outline="0" fieldPosition="0">
        <references count="2">
          <reference field="4294967294" count="1" selected="0">
            <x v="0"/>
          </reference>
          <reference field="2" count="1" selected="0">
            <x v="1"/>
          </reference>
        </references>
      </pivotArea>
    </chartFormat>
    <chartFormat chart="6" format="46" series="1">
      <pivotArea type="data" outline="0" fieldPosition="0">
        <references count="2">
          <reference field="4294967294" count="1" selected="0">
            <x v="0"/>
          </reference>
          <reference field="2" count="1" selected="0">
            <x v="2"/>
          </reference>
        </references>
      </pivotArea>
    </chartFormat>
    <chartFormat chart="6" format="47" series="1">
      <pivotArea type="data" outline="0" fieldPosition="0">
        <references count="2">
          <reference field="4294967294" count="1" selected="0">
            <x v="0"/>
          </reference>
          <reference field="2" count="1" selected="0">
            <x v="0"/>
          </reference>
        </references>
      </pivotArea>
    </chartFormat>
    <chartFormat chart="0" format="39" series="1">
      <pivotArea type="data" outline="0" fieldPosition="0">
        <references count="2">
          <reference field="4294967294" count="1" selected="0">
            <x v="0"/>
          </reference>
          <reference field="2" count="1" selected="0">
            <x v="1"/>
          </reference>
        </references>
      </pivotArea>
    </chartFormat>
    <chartFormat chart="0" format="40" series="1">
      <pivotArea type="data" outline="0" fieldPosition="0">
        <references count="2">
          <reference field="4294967294" count="1" selected="0">
            <x v="0"/>
          </reference>
          <reference field="2" count="1" selected="0">
            <x v="2"/>
          </reference>
        </references>
      </pivotArea>
    </chartFormat>
    <chartFormat chart="0" format="41" series="1">
      <pivotArea type="data" outline="0" fieldPosition="0">
        <references count="2">
          <reference field="4294967294" count="1" selected="0">
            <x v="0"/>
          </reference>
          <reference field="2" count="1" selected="0">
            <x v="0"/>
          </reference>
        </references>
      </pivotArea>
    </chartFormat>
  </chart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colHierarchiesUsage count="1">
    <colHierarchyUsage hierarchyUsage="5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ontly_revenue">
        <x15:activeTabTopLevelEntity name="[montly_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E09648-8731-449A-8A7F-B763456B5F25}" name="PivotTable3"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H4:L16" firstHeaderRow="1" firstDataRow="2"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11">
    <i>
      <x v="5"/>
    </i>
    <i>
      <x/>
    </i>
    <i>
      <x v="1"/>
    </i>
    <i>
      <x v="7"/>
    </i>
    <i>
      <x v="8"/>
    </i>
    <i>
      <x v="2"/>
    </i>
    <i>
      <x v="9"/>
    </i>
    <i>
      <x v="6"/>
    </i>
    <i>
      <x v="4"/>
    </i>
    <i>
      <x v="3"/>
    </i>
    <i t="grand">
      <x/>
    </i>
  </rowItems>
  <colFields count="1">
    <field x="1"/>
  </colFields>
  <colItems count="4">
    <i>
      <x/>
    </i>
    <i>
      <x v="1"/>
    </i>
    <i>
      <x v="2"/>
    </i>
    <i t="grand">
      <x/>
    </i>
  </colItems>
  <dataFields count="1">
    <dataField name="Sum of total_revenue" fld="2" baseField="0" baseItem="0" numFmtId="164"/>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13" format="6" series="1">
      <pivotArea type="data" outline="0" fieldPosition="0">
        <references count="2">
          <reference field="4294967294" count="1" selected="0">
            <x v="0"/>
          </reference>
          <reference field="1" count="1" selected="0">
            <x v="0"/>
          </reference>
        </references>
      </pivotArea>
    </chartFormat>
    <chartFormat chart="13" format="7" series="1">
      <pivotArea type="data" outline="0" fieldPosition="0">
        <references count="2">
          <reference field="4294967294" count="1" selected="0">
            <x v="0"/>
          </reference>
          <reference field="1" count="1" selected="0">
            <x v="1"/>
          </reference>
        </references>
      </pivotArea>
    </chartFormat>
    <chartFormat chart="13" format="8" series="1">
      <pivotArea type="data" outline="0" fieldPosition="0">
        <references count="2">
          <reference field="4294967294" count="1" selected="0">
            <x v="0"/>
          </reference>
          <reference field="1" count="1" selected="0">
            <x v="2"/>
          </reference>
        </references>
      </pivotArea>
    </chartFormat>
  </chart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14">
      <autoFilter ref="A1">
        <filterColumn colId="0">
          <top10 val="10" filterVal="10"/>
        </filterColumn>
      </autoFilter>
    </filter>
  </filters>
  <rowHierarchiesUsage count="1">
    <rowHierarchyUsage hierarchyUsage="93"/>
  </rowHierarchiesUsage>
  <colHierarchiesUsage count="1">
    <colHierarchyUsage hierarchyUsage="9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op_customer">
        <x15:activeTabTopLevelEntity name="[top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57F84B-2E3F-4603-880F-93AAB7347EF9}" name="PivotTable1"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rowHeaderCaption="Maintenance Type">
  <location ref="B12:C20"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3"/>
    </i>
    <i>
      <x v="4"/>
    </i>
    <i>
      <x v="5"/>
    </i>
    <i>
      <x/>
    </i>
    <i>
      <x v="1"/>
    </i>
    <i>
      <x v="6"/>
    </i>
    <i>
      <x v="2"/>
    </i>
    <i t="grand">
      <x/>
    </i>
  </rowItems>
  <colItems count="1">
    <i/>
  </colItems>
  <dataFields count="1">
    <dataField name="Sum of total_cost" fld="1" baseField="0" baseItem="0" numFmtId="164"/>
  </dataFields>
  <chartFormats count="16">
    <chartFormat chart="0" format="0"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0" count="1" selected="0">
            <x v="3"/>
          </reference>
        </references>
      </pivotArea>
    </chartFormat>
    <chartFormat chart="11" format="11">
      <pivotArea type="data" outline="0" fieldPosition="0">
        <references count="2">
          <reference field="4294967294" count="1" selected="0">
            <x v="0"/>
          </reference>
          <reference field="0" count="1" selected="0">
            <x v="4"/>
          </reference>
        </references>
      </pivotArea>
    </chartFormat>
    <chartFormat chart="11" format="12">
      <pivotArea type="data" outline="0" fieldPosition="0">
        <references count="2">
          <reference field="4294967294" count="1" selected="0">
            <x v="0"/>
          </reference>
          <reference field="0" count="1" selected="0">
            <x v="5"/>
          </reference>
        </references>
      </pivotArea>
    </chartFormat>
    <chartFormat chart="11" format="13">
      <pivotArea type="data" outline="0" fieldPosition="0">
        <references count="2">
          <reference field="4294967294" count="1" selected="0">
            <x v="0"/>
          </reference>
          <reference field="0" count="1" selected="0">
            <x v="0"/>
          </reference>
        </references>
      </pivotArea>
    </chartFormat>
    <chartFormat chart="11" format="14">
      <pivotArea type="data" outline="0" fieldPosition="0">
        <references count="2">
          <reference field="4294967294" count="1" selected="0">
            <x v="0"/>
          </reference>
          <reference field="0" count="1" selected="0">
            <x v="1"/>
          </reference>
        </references>
      </pivotArea>
    </chartFormat>
    <chartFormat chart="11" format="15">
      <pivotArea type="data" outline="0" fieldPosition="0">
        <references count="2">
          <reference field="4294967294" count="1" selected="0">
            <x v="0"/>
          </reference>
          <reference field="0" count="1" selected="0">
            <x v="6"/>
          </reference>
        </references>
      </pivotArea>
    </chartFormat>
    <chartFormat chart="11" format="16">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6"/>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gistics Operation Dashboard.xlsx!maintenance_cost">
        <x15:activeTabTopLevelEntity name="[maintenance_c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5D6851-6A63-4D64-A434-69819F43430E}" name="PivotTable2"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H16:J29"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revenue" fld="1" baseField="0" baseItem="0" numFmtId="164"/>
    <dataField name="Sum of fuel_spend" fld="2"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gistics Operation Dashboard.xlsx!fueling_vs_revenue">
        <x15:activeTabTopLevelEntity name="[fueling_vs_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5FF5A1-D393-44DC-854A-D40D1F9C5C31}" name="PivotTable3"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12:D1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total_vehicle_damage" fld="1" baseField="0" baseItem="0" numFmtId="164"/>
    <dataField name="total_cargo_damage" fld="2"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_vehicle_damage"/>
    <pivotHierarchy dragToData="1" caption="total_cargo_dam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gistics Operation Dashboard.xlsx!safety_incidents">
        <x15:activeTabTopLevelEntity name="[safety_in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5EB2DA-6167-46A9-A7DC-C51B43BD0002}" name="PivotTable6" cacheId="2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rowHeaderCaption="Top 10 drivers">
  <location ref="G4:I14"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0">
    <i>
      <x v="6"/>
    </i>
    <i>
      <x v="9"/>
    </i>
    <i>
      <x v="8"/>
    </i>
    <i>
      <x v="3"/>
    </i>
    <i>
      <x v="7"/>
    </i>
    <i>
      <x/>
    </i>
    <i>
      <x v="1"/>
    </i>
    <i>
      <x v="4"/>
    </i>
    <i>
      <x v="2"/>
    </i>
    <i>
      <x v="5"/>
    </i>
  </rowItems>
  <colFields count="1">
    <field x="-2"/>
  </colFields>
  <colItems count="2">
    <i>
      <x/>
    </i>
    <i i="1">
      <x v="1"/>
    </i>
  </colItems>
  <dataFields count="2">
    <dataField name="Sum of total_trips" fld="1" baseField="0" baseItem="0"/>
    <dataField name="Sum of total_revenue" fld="2"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22">
      <autoFilter ref="A1">
        <filterColumn colId="0">
          <top10 val="10" filterVal="1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gistics Operation Dashboard.xlsx!driver_performance">
        <x15:activeTabTopLevelEntity name="[driver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A06EA9-3EC6-4DA7-A9BB-707E10F2672D}" name="PivotTable1" cacheId="2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7">
  <location ref="J4:L10" firstHeaderRow="0"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6">
    <i>
      <x v="2"/>
    </i>
    <i>
      <x v="3"/>
    </i>
    <i>
      <x/>
    </i>
    <i>
      <x v="4"/>
    </i>
    <i>
      <x v="1"/>
    </i>
    <i>
      <x v="5"/>
    </i>
  </rowItems>
  <colFields count="1">
    <field x="-2"/>
  </colFields>
  <colItems count="2">
    <i>
      <x/>
    </i>
    <i i="1">
      <x v="1"/>
    </i>
  </colItems>
  <dataFields count="2">
    <dataField name="Count of truck_id" fld="1" subtotal="count" baseField="0" baseItem="0"/>
    <dataField name="Sum of total_miles"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gistics Operation Analysis Dashboard.xlsx!running_mileage">
        <x15:activeTabTopLevelEntity name="[running_mile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C7463A-6C5C-46A4-89AD-9F3040829C21}" name="PivotTable1" cacheId="6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Routes">
  <location ref="B97:E107"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0">
    <i>
      <x/>
    </i>
    <i>
      <x v="9"/>
    </i>
    <i>
      <x v="3"/>
    </i>
    <i>
      <x v="1"/>
    </i>
    <i>
      <x v="5"/>
    </i>
    <i>
      <x v="7"/>
    </i>
    <i>
      <x v="4"/>
    </i>
    <i>
      <x v="2"/>
    </i>
    <i>
      <x v="6"/>
    </i>
    <i>
      <x v="8"/>
    </i>
  </rowItems>
  <colFields count="1">
    <field x="-2"/>
  </colFields>
  <colItems count="3">
    <i>
      <x/>
    </i>
    <i i="1">
      <x v="1"/>
    </i>
    <i i="2">
      <x v="2"/>
    </i>
  </colItems>
  <dataFields count="3">
    <dataField name="typical_distance_miles" fld="1" baseField="0" baseItem="0"/>
    <dataField name="total_revenue" fld="2" baseField="0" baseItem="0" numFmtId="167"/>
    <dataField name="avg_revenue_per_mile" fld="3" baseField="0" baseItem="0" numFmtId="164"/>
  </dataFields>
  <formats count="9">
    <format dxfId="38">
      <pivotArea outline="0" collapsedLevelsAreSubtotals="1" fieldPosition="0">
        <references count="1">
          <reference field="4294967294" count="1" selected="0">
            <x v="1"/>
          </reference>
        </references>
      </pivotArea>
    </format>
    <format dxfId="31">
      <pivotArea dataOnly="0" labelOnly="1" fieldPosition="0">
        <references count="1">
          <reference field="0" count="0"/>
        </references>
      </pivotArea>
    </format>
    <format dxfId="30">
      <pivotArea dataOnly="0" labelOnly="1" fieldPosition="0">
        <references count="1">
          <reference field="0" count="0"/>
        </references>
      </pivotArea>
    </format>
    <format dxfId="29">
      <pivotArea outline="0" collapsedLevelsAreSubtotals="1" fieldPosition="0">
        <references count="1">
          <reference field="4294967294" count="1" selected="0">
            <x v="0"/>
          </reference>
        </references>
      </pivotArea>
    </format>
    <format dxfId="28">
      <pivotArea outline="0" collapsedLevelsAreSubtotals="1" fieldPosition="0">
        <references count="1">
          <reference field="4294967294" count="1" selected="0">
            <x v="0"/>
          </reference>
        </references>
      </pivotArea>
    </format>
    <format dxfId="27">
      <pivotArea outline="0" collapsedLevelsAreSubtotals="1" fieldPosition="0">
        <references count="1">
          <reference field="4294967294" count="1" selected="0">
            <x v="1"/>
          </reference>
        </references>
      </pivotArea>
    </format>
    <format dxfId="19">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2"/>
          </reference>
        </references>
      </pivotArea>
    </format>
  </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_revenue_per_mi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revenue"/>
    <pivotHierarchy dragToData="1"/>
    <pivotHierarchy dragToData="1"/>
    <pivotHierarchy dragToData="1"/>
    <pivotHierarchy dragToData="1" caption="typical_distance_miles"/>
  </pivotHierarchies>
  <pivotTableStyleInfo name="PivotStyleLight16" showRowHeaders="1" showColHeaders="1" showRowStripes="0" showColStripes="0" showLastColumn="1"/>
  <filters count="1">
    <filter fld="0" type="count" id="1" iMeasureHier="123">
      <autoFilter ref="A1">
        <filterColumn colId="0">
          <top10 val="10" filterVal="10"/>
        </filterColumn>
      </autoFilter>
    </filter>
  </filters>
  <rowHierarchiesUsage count="1">
    <rowHierarchyUsage hierarchyUsage="7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gistics Operation Dashboard.xlsx!route_revenue">
        <x15:activeTabTopLevelEntity name="[route_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BE861B-BD12-46BD-AD5D-E797A855F5E0}" name="PivotTable9" cacheId="2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9" rowHeaderCaption="Top 10 Route ">
  <location ref="B63:C73"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4"/>
    </i>
    <i>
      <x v="5"/>
    </i>
    <i>
      <x v="9"/>
    </i>
    <i>
      <x v="2"/>
    </i>
    <i>
      <x v="1"/>
    </i>
    <i>
      <x v="3"/>
    </i>
    <i>
      <x v="7"/>
    </i>
    <i>
      <x v="8"/>
    </i>
    <i>
      <x v="6"/>
    </i>
    <i>
      <x/>
    </i>
  </rowItems>
  <colItems count="1">
    <i/>
  </colItems>
  <dataFields count="1">
    <dataField name="Sum of avg_revenue_per_load" fld="1" baseField="0" baseItem="0" numFmtId="164"/>
  </dataFields>
  <formats count="1">
    <format dxfId="97">
      <pivotArea outline="0" collapsedLevelsAreSubtotals="1" fieldPosition="0">
        <references count="1">
          <reference field="4294967294" count="1" selected="0">
            <x v="0"/>
          </reference>
        </references>
      </pivotArea>
    </format>
  </formats>
  <chartFormats count="2">
    <chartFormat chart="21" format="0"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42">
      <autoFilter ref="A1">
        <filterColumn colId="0">
          <top10 val="10" filterVal="10"/>
        </filterColumn>
      </autoFilter>
    </filter>
  </filters>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gistics Operation Dashboard.xlsx!route_revenue">
        <x15:activeTabTopLevelEntity name="[route_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C61167-84CF-4B1A-8FC3-818B543B307D}" name="PivotTable10" cacheId="3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2" rowHeaderCaption="Top 10 Routes">
  <location ref="B65:D75"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0">
    <i>
      <x v="3"/>
    </i>
    <i>
      <x v="7"/>
    </i>
    <i>
      <x v="2"/>
    </i>
    <i>
      <x v="1"/>
    </i>
    <i>
      <x v="9"/>
    </i>
    <i>
      <x v="8"/>
    </i>
    <i>
      <x v="6"/>
    </i>
    <i>
      <x v="5"/>
    </i>
    <i>
      <x/>
    </i>
    <i>
      <x v="4"/>
    </i>
  </rowItems>
  <colFields count="1">
    <field x="-2"/>
  </colFields>
  <colItems count="2">
    <i>
      <x/>
    </i>
    <i i="1">
      <x v="1"/>
    </i>
  </colItems>
  <dataFields count="2">
    <dataField name="on_time_deliveries" fld="1" baseField="0" baseItem="0"/>
    <dataField name="delayed_deliveries"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n_time_deliveries"/>
    <pivotHierarchy dragToData="1" caption="delayed_deliver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26">
      <autoFilter ref="A1">
        <filterColumn colId="0">
          <top10 val="10" filterVal="10"/>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gistics Operation Dashboard.xlsx!delayed_deliveries">
        <x15:activeTabTopLevelEntity name="[delayed_delive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5C9A56-4B8F-454D-94A9-CEF7ECC6F204}" name="PivotTable12" cacheId="3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rowHeaderCaption="Top 10 Routes">
  <location ref="I4:J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2"/>
    </i>
    <i>
      <x v="5"/>
    </i>
    <i>
      <x v="6"/>
    </i>
    <i>
      <x/>
    </i>
    <i>
      <x v="7"/>
    </i>
    <i>
      <x v="8"/>
    </i>
    <i>
      <x v="4"/>
    </i>
    <i>
      <x v="9"/>
    </i>
    <i>
      <x v="1"/>
    </i>
    <i>
      <x v="3"/>
    </i>
  </rowItems>
  <colItems count="1">
    <i/>
  </colItems>
  <dataFields count="1">
    <dataField name="otd_rate(%)" fld="1" baseField="0" baseItem="2"/>
  </dataFields>
  <formats count="9">
    <format dxfId="94">
      <pivotArea dataOnly="0" labelOnly="1" fieldPosition="0">
        <references count="1">
          <reference field="0" count="0"/>
        </references>
      </pivotArea>
    </format>
    <format dxfId="93">
      <pivotArea outline="0" collapsedLevelsAreSubtotals="1" fieldPosition="0"/>
    </format>
    <format dxfId="92">
      <pivotArea field="0" type="button" dataOnly="0" labelOnly="1" outline="0" axis="axisRow" fieldPosition="0"/>
    </format>
    <format dxfId="91">
      <pivotArea field="0" type="button" dataOnly="0" labelOnly="1" outline="0" axis="axisRow" fieldPosition="0"/>
    </format>
    <format dxfId="90">
      <pivotArea dataOnly="0" labelOnly="1" outline="0" axis="axisValues" fieldPosition="0"/>
    </format>
    <format dxfId="89">
      <pivotArea dataOnly="0" labelOnly="1" outline="0" axis="axisValues" fieldPosition="0"/>
    </format>
    <format dxfId="88">
      <pivotArea dataOnly="0" labelOnly="1" outline="0" axis="axisValues" fieldPosition="0"/>
    </format>
    <format dxfId="87">
      <pivotArea dataOnly="0" labelOnly="1" fieldPosition="0">
        <references count="1">
          <reference field="0" count="0"/>
        </references>
      </pivotArea>
    </format>
    <format dxfId="86">
      <pivotArea outline="0" collapsedLevelsAreSubtotals="1" fieldPosition="0"/>
    </format>
  </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td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28">
      <autoFilter ref="A1">
        <filterColumn colId="0">
          <top10 val="10" filterVal="10"/>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gistics Operation Dashboard.xlsx!On_time_delivery">
        <x15:activeTabTopLevelEntity name="[On_time_deliv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523E94-9EDA-420B-B027-7E94CFCD97D5}" name="PivotTable2" cacheId="3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 rowHeaderCaption="Facility_type">
  <location ref="B65:C69"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v="1"/>
    </i>
    <i>
      <x v="3"/>
    </i>
    <i>
      <x/>
    </i>
  </rowItems>
  <colItems count="1">
    <i/>
  </colItems>
  <dataFields count="1">
    <dataField name="avg_detention_min" fld="1" subtotal="max" baseField="0" baseItem="0"/>
  </dataFields>
  <chartFormats count="1">
    <chartFormat chart="0" format="0" series="1">
      <pivotArea type="data" outline="0" fieldPosition="0">
        <references count="1">
          <reference field="4294967294" count="1" selected="0">
            <x v="0"/>
          </reference>
        </references>
      </pivotArea>
    </chartFormat>
  </chart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_detention_m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gistics Operation Dashboard.xlsx!On_time_facility">
        <x15:activeTabTopLevelEntity name="[On_time_faci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2C077B-ADBE-4ADD-B699-4D779F3E005E}" name="PivotTable13" cacheId="3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9" rowHeaderCaption="Top 10 Facility ">
  <location ref="B50:C60"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9"/>
    </i>
    <i>
      <x v="4"/>
    </i>
    <i>
      <x v="1"/>
    </i>
    <i>
      <x v="6"/>
    </i>
    <i>
      <x/>
    </i>
    <i>
      <x v="3"/>
    </i>
    <i>
      <x v="7"/>
    </i>
    <i>
      <x v="8"/>
    </i>
    <i>
      <x v="5"/>
    </i>
    <i>
      <x v="2"/>
    </i>
  </rowItems>
  <colItems count="1">
    <i/>
  </colItems>
  <dataFields count="1">
    <dataField name="on_time_pct" fld="1" subtotal="max"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n_time_p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9">
      <autoFilter ref="A1">
        <filterColumn colId="0">
          <top10 val="10" filterVal="10"/>
        </filterColumn>
      </autoFilter>
    </filter>
  </filters>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gistics Operation Dashboard.xlsx!On_time_facility">
        <x15:activeTabTopLevelEntity name="[On_time_facil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86F1FF3-7C8A-4620-B481-1F0638ABFBA4}" name="PivotTable3" cacheId="3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rowHeaderCaption=" Top 10 Driver">
  <location ref="G131:I141"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0">
    <i>
      <x v="2"/>
    </i>
    <i>
      <x v="1"/>
    </i>
    <i>
      <x/>
    </i>
    <i>
      <x v="7"/>
    </i>
    <i>
      <x v="6"/>
    </i>
    <i>
      <x v="3"/>
    </i>
    <i>
      <x v="5"/>
    </i>
    <i>
      <x v="4"/>
    </i>
    <i>
      <x v="9"/>
    </i>
    <i>
      <x v="8"/>
    </i>
  </rowItems>
  <colFields count="1">
    <field x="-2"/>
  </colFields>
  <colItems count="2">
    <i>
      <x/>
    </i>
    <i i="1">
      <x v="1"/>
    </i>
  </colItems>
  <dataFields count="2">
    <dataField name="avg_mpg" fld="1" subtotal="max" baseField="0" baseItem="0"/>
    <dataField name="total_revenue" fld="2" subtotal="max" baseField="0" baseItem="2" numFmtId="167"/>
  </dataFields>
  <formats count="12">
    <format dxfId="79">
      <pivotArea field="0" type="button" dataOnly="0" labelOnly="1" outline="0" axis="axisRow" fieldPosition="0"/>
    </format>
    <format dxfId="78">
      <pivotArea dataOnly="0" labelOnly="1" outline="0" fieldPosition="0">
        <references count="1">
          <reference field="4294967294" count="1">
            <x v="0"/>
          </reference>
        </references>
      </pivotArea>
    </format>
    <format dxfId="77">
      <pivotArea dataOnly="0" labelOnly="1" outline="0" fieldPosition="0">
        <references count="1">
          <reference field="4294967294" count="1">
            <x v="0"/>
          </reference>
        </references>
      </pivotArea>
    </format>
    <format dxfId="76">
      <pivotArea field="0" type="button" dataOnly="0" labelOnly="1" outline="0" axis="axisRow" fieldPosition="0"/>
    </format>
    <format dxfId="75">
      <pivotArea field="0" type="button" dataOnly="0" labelOnly="1" outline="0" axis="axisRow" fieldPosition="0"/>
    </format>
    <format dxfId="74">
      <pivotArea dataOnly="0" labelOnly="1" outline="0" fieldPosition="0">
        <references count="1">
          <reference field="4294967294" count="1">
            <x v="0"/>
          </reference>
        </references>
      </pivotArea>
    </format>
    <format dxfId="73">
      <pivotArea dataOnly="0" labelOnly="1" outline="0" fieldPosition="0">
        <references count="1">
          <reference field="4294967294" count="1">
            <x v="1"/>
          </reference>
        </references>
      </pivotArea>
    </format>
    <format dxfId="72">
      <pivotArea dataOnly="0" labelOnly="1" fieldPosition="0">
        <references count="1">
          <reference field="0" count="0"/>
        </references>
      </pivotArea>
    </format>
    <format dxfId="71">
      <pivotArea outline="0" collapsedLevelsAreSubtotals="1" fieldPosition="0">
        <references count="1">
          <reference field="4294967294" count="1" selected="0">
            <x v="0"/>
          </reference>
        </references>
      </pivotArea>
    </format>
    <format dxfId="70">
      <pivotArea outline="0" collapsedLevelsAreSubtotals="1" fieldPosition="0">
        <references count="1">
          <reference field="4294967294" count="1" selected="0">
            <x v="1"/>
          </reference>
        </references>
      </pivotArea>
    </format>
    <format dxfId="69">
      <pivotArea outline="0" collapsedLevelsAreSubtotals="1" fieldPosition="0">
        <references count="1">
          <reference field="4294967294" count="1" selected="0">
            <x v="1"/>
          </reference>
        </references>
      </pivotArea>
    </format>
    <format dxfId="68">
      <pivotArea outline="0" fieldPosition="0">
        <references count="1">
          <reference field="4294967294" count="1">
            <x v="1"/>
          </reference>
        </references>
      </pivotArea>
    </format>
  </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_mpg"/>
    <pivotHierarchy dragToData="1" caption="total_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39">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gistics Operation Analysis Dashboard.xlsx!High_performance_drivers_by_revenue_and_fuel_efficiency__2">
        <x15:activeTabTopLevelEntity name="[High_performance_drivers_by_revenue_and_fuel_efficiency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20C615C-9852-451C-ABBB-10534A6C0D1E}" name="PivotTable1" cacheId="3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1" rowHeaderCaption="Performance_tier">
  <location ref="B131:E135"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1"/>
  </rowFields>
  <rowItems count="4">
    <i>
      <x/>
    </i>
    <i>
      <x v="1"/>
    </i>
    <i>
      <x v="2"/>
    </i>
    <i>
      <x v="3"/>
    </i>
  </rowItems>
  <colFields count="1">
    <field x="-2"/>
  </colFields>
  <colItems count="3">
    <i>
      <x/>
    </i>
    <i i="1">
      <x v="1"/>
    </i>
    <i i="2">
      <x v="2"/>
    </i>
  </colItems>
  <dataFields count="3">
    <dataField name="Count of driver_name" fld="2" subtotal="count" baseField="0" baseItem="0"/>
    <dataField name="Sum of total_revenue" fld="0" baseField="0" baseItem="0" numFmtId="164"/>
    <dataField name="revenue_per_mile" fld="3" subtotal="max" baseField="1" baseItem="0"/>
  </dataFields>
  <formats count="1">
    <format dxfId="80">
      <pivotArea outline="0" collapsedLevelsAreSubtotals="1" fieldPosition="0">
        <references count="1">
          <reference field="4294967294" count="1" selected="0">
            <x v="1"/>
          </reference>
        </references>
      </pivotArea>
    </format>
  </format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12" format="19" series="1">
      <pivotArea type="data" outline="0" fieldPosition="0">
        <references count="1">
          <reference field="4294967294" count="1" selected="0">
            <x v="0"/>
          </reference>
        </references>
      </pivotArea>
    </chartFormat>
    <chartFormat chart="12" format="20">
      <pivotArea type="data" outline="0" fieldPosition="0">
        <references count="2">
          <reference field="4294967294" count="1" selected="0">
            <x v="0"/>
          </reference>
          <reference field="1" count="1" selected="0">
            <x v="0"/>
          </reference>
        </references>
      </pivotArea>
    </chartFormat>
    <chartFormat chart="12" format="21">
      <pivotArea type="data" outline="0" fieldPosition="0">
        <references count="2">
          <reference field="4294967294" count="1" selected="0">
            <x v="0"/>
          </reference>
          <reference field="1" count="1" selected="0">
            <x v="1"/>
          </reference>
        </references>
      </pivotArea>
    </chartFormat>
    <chartFormat chart="12" format="22">
      <pivotArea type="data" outline="0" fieldPosition="0">
        <references count="2">
          <reference field="4294967294" count="1" selected="0">
            <x v="0"/>
          </reference>
          <reference field="1" count="1" selected="0">
            <x v="2"/>
          </reference>
        </references>
      </pivotArea>
    </chartFormat>
    <chartFormat chart="12" format="23">
      <pivotArea type="data" outline="0" fieldPosition="0">
        <references count="2">
          <reference field="4294967294" count="1" selected="0">
            <x v="0"/>
          </reference>
          <reference field="1" count="1" selected="0">
            <x v="3"/>
          </reference>
        </references>
      </pivotArea>
    </chartFormat>
    <chartFormat chart="12" format="24" series="1">
      <pivotArea type="data" outline="0" fieldPosition="0">
        <references count="1">
          <reference field="4294967294" count="1" selected="0">
            <x v="1"/>
          </reference>
        </references>
      </pivotArea>
    </chartFormat>
    <chartFormat chart="12" format="25">
      <pivotArea type="data" outline="0" fieldPosition="0">
        <references count="2">
          <reference field="4294967294" count="1" selected="0">
            <x v="1"/>
          </reference>
          <reference field="1" count="1" selected="0">
            <x v="0"/>
          </reference>
        </references>
      </pivotArea>
    </chartFormat>
    <chartFormat chart="12" format="26">
      <pivotArea type="data" outline="0" fieldPosition="0">
        <references count="2">
          <reference field="4294967294" count="1" selected="0">
            <x v="1"/>
          </reference>
          <reference field="1" count="1" selected="0">
            <x v="1"/>
          </reference>
        </references>
      </pivotArea>
    </chartFormat>
    <chartFormat chart="12" format="27">
      <pivotArea type="data" outline="0" fieldPosition="0">
        <references count="2">
          <reference field="4294967294" count="1" selected="0">
            <x v="1"/>
          </reference>
          <reference field="1" count="1" selected="0">
            <x v="2"/>
          </reference>
        </references>
      </pivotArea>
    </chartFormat>
    <chartFormat chart="12" format="28">
      <pivotArea type="data" outline="0" fieldPosition="0">
        <references count="2">
          <reference field="4294967294" count="1" selected="0">
            <x v="1"/>
          </reference>
          <reference field="1" count="1" selected="0">
            <x v="3"/>
          </reference>
        </references>
      </pivotArea>
    </chartFormat>
    <chartFormat chart="12" format="29" series="1">
      <pivotArea type="data" outline="0" fieldPosition="0">
        <references count="1">
          <reference field="4294967294" count="1" selected="0">
            <x v="2"/>
          </reference>
        </references>
      </pivotArea>
    </chartFormat>
    <chartFormat chart="12" format="30">
      <pivotArea type="data" outline="0" fieldPosition="0">
        <references count="2">
          <reference field="4294967294" count="1" selected="0">
            <x v="2"/>
          </reference>
          <reference field="1" count="1" selected="0">
            <x v="0"/>
          </reference>
        </references>
      </pivotArea>
    </chartFormat>
    <chartFormat chart="12" format="31">
      <pivotArea type="data" outline="0" fieldPosition="0">
        <references count="2">
          <reference field="4294967294" count="1" selected="0">
            <x v="2"/>
          </reference>
          <reference field="1" count="1" selected="0">
            <x v="1"/>
          </reference>
        </references>
      </pivotArea>
    </chartFormat>
    <chartFormat chart="12" format="32">
      <pivotArea type="data" outline="0" fieldPosition="0">
        <references count="2">
          <reference field="4294967294" count="1" selected="0">
            <x v="2"/>
          </reference>
          <reference field="1" count="1" selected="0">
            <x v="2"/>
          </reference>
        </references>
      </pivotArea>
    </chartFormat>
    <chartFormat chart="12" format="33">
      <pivotArea type="data" outline="0" fieldPosition="0">
        <references count="2">
          <reference field="4294967294" count="1" selected="0">
            <x v="2"/>
          </reference>
          <reference field="1" count="1" selected="0">
            <x v="3"/>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 chart="0" format="7">
      <pivotArea type="data" outline="0" fieldPosition="0">
        <references count="2">
          <reference field="4294967294" count="1" selected="0">
            <x v="1"/>
          </reference>
          <reference field="1" count="1" selected="0">
            <x v="0"/>
          </reference>
        </references>
      </pivotArea>
    </chartFormat>
    <chartFormat chart="0" format="8">
      <pivotArea type="data" outline="0" fieldPosition="0">
        <references count="2">
          <reference field="4294967294" count="1" selected="0">
            <x v="1"/>
          </reference>
          <reference field="1" count="1" selected="0">
            <x v="1"/>
          </reference>
        </references>
      </pivotArea>
    </chartFormat>
    <chartFormat chart="0" format="9">
      <pivotArea type="data" outline="0" fieldPosition="0">
        <references count="2">
          <reference field="4294967294" count="1" selected="0">
            <x v="1"/>
          </reference>
          <reference field="1" count="1" selected="0">
            <x v="2"/>
          </reference>
        </references>
      </pivotArea>
    </chartFormat>
    <chartFormat chart="0" format="10">
      <pivotArea type="data" outline="0" fieldPosition="0">
        <references count="2">
          <reference field="4294967294" count="1" selected="0">
            <x v="1"/>
          </reference>
          <reference field="1" count="1" selected="0">
            <x v="3"/>
          </reference>
        </references>
      </pivotArea>
    </chartFormat>
    <chartFormat chart="0" format="11">
      <pivotArea type="data" outline="0" fieldPosition="0">
        <references count="2">
          <reference field="4294967294" count="1" selected="0">
            <x v="2"/>
          </reference>
          <reference field="1" count="1" selected="0">
            <x v="0"/>
          </reference>
        </references>
      </pivotArea>
    </chartFormat>
    <chartFormat chart="0" format="12">
      <pivotArea type="data" outline="0" fieldPosition="0">
        <references count="2">
          <reference field="4294967294" count="1" selected="0">
            <x v="2"/>
          </reference>
          <reference field="1" count="1" selected="0">
            <x v="1"/>
          </reference>
        </references>
      </pivotArea>
    </chartFormat>
    <chartFormat chart="0" format="13">
      <pivotArea type="data" outline="0" fieldPosition="0">
        <references count="2">
          <reference field="4294967294" count="1" selected="0">
            <x v="2"/>
          </reference>
          <reference field="1" count="1" selected="0">
            <x v="2"/>
          </reference>
        </references>
      </pivotArea>
    </chartFormat>
    <chartFormat chart="0" format="14">
      <pivotArea type="data" outline="0" fieldPosition="0">
        <references count="2">
          <reference field="4294967294" count="1" selected="0">
            <x v="2"/>
          </reference>
          <reference field="1" count="1" selected="0">
            <x v="3"/>
          </reference>
        </references>
      </pivotArea>
    </chartFormat>
  </chartFormats>
  <pivotHierarchies count="1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_per_mile"/>
    <pivotHierarchy dragToData="1" caption="revenue_per_mi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ogistics Operation Analysis Dashboard.xlsx!High_performance_drivers_by_revenue_and_fuel_efficiency__2">
        <x15:activeTabTopLevelEntity name="[High_performance_drivers_by_revenue_and_fuel_efficiency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EEC9C3B0-B892-4D54-B870-601985834BC4}" autoFormatId="16" applyNumberFormats="0" applyBorderFormats="0" applyFontFormats="0" applyPatternFormats="0" applyAlignmentFormats="0" applyWidthHeightFormats="0">
  <queryTableRefresh nextId="6">
    <queryTableFields count="5">
      <queryTableField id="1" name="month" tableColumnId="1"/>
      <queryTableField id="2" name="load_count" tableColumnId="2"/>
      <queryTableField id="3" name="monthly_revenue" tableColumnId="3"/>
      <queryTableField id="4" name="avg_revenue_per_load" tableColumnId="4"/>
      <queryTableField id="5" name="total_fuel_surcharg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055F8E5-8680-4691-9725-CB0779EE261D}" autoFormatId="16" applyNumberFormats="0" applyBorderFormats="0" applyFontFormats="0" applyPatternFormats="0" applyAlignmentFormats="0" applyWidthHeightFormats="0">
  <queryTableRefresh nextId="6">
    <queryTableFields count="5">
      <queryTableField id="1" name="customer_name" tableColumnId="1"/>
      <queryTableField id="2" name="customer_type" tableColumnId="2"/>
      <queryTableField id="3" name="total_revenue" tableColumnId="3"/>
      <queryTableField id="4" name="rank_in_segment" tableColumnId="4"/>
      <queryTableField id="5" name="pct_of_segmen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D69B14DC-413D-4FC9-B865-E8D631A7782F}" autoFormatId="16" applyNumberFormats="0" applyBorderFormats="0" applyFontFormats="0" applyPatternFormats="0" applyAlignmentFormats="0" applyWidthHeightFormats="0">
  <queryTableRefresh nextId="9">
    <queryTableFields count="8">
      <queryTableField id="1" name="maintenance_type" tableColumnId="1"/>
      <queryTableField id="2" name="total_events" tableColumnId="2"/>
      <queryTableField id="3" name="total_cost" tableColumnId="3"/>
      <queryTableField id="4" name="avg_cost_per_event" tableColumnId="4"/>
      <queryTableField id="5" name="total_downtime_hrs" tableColumnId="5"/>
      <queryTableField id="6" name="avg_downtime_per_event" tableColumnId="6"/>
      <queryTableField id="7" name="total_labor" tableColumnId="7"/>
      <queryTableField id="8" name="total_parts"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7A83EACD-3984-445B-84B0-7B4906C68C77}" autoFormatId="16" applyNumberFormats="0" applyBorderFormats="0" applyFontFormats="0" applyPatternFormats="0" applyAlignmentFormats="0" applyWidthHeightFormats="0">
  <queryTableRefresh nextId="6">
    <queryTableFields count="5">
      <queryTableField id="1" name="month" tableColumnId="1"/>
      <queryTableField id="2" name="total_revenue" tableColumnId="2"/>
      <queryTableField id="3" name="fuel_spend" tableColumnId="3"/>
      <queryTableField id="4" name="fuel_pct_of_revenue" tableColumnId="4"/>
      <queryTableField id="5" name="avg_price_per_gallon"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1" xr16:uid="{57D8C7A4-3336-4B08-BC59-64C82987AC1B}" autoFormatId="16" applyNumberFormats="0" applyBorderFormats="0" applyFontFormats="0" applyPatternFormats="0" applyAlignmentFormats="0" applyWidthHeightFormats="0">
  <queryTableRefresh nextId="9">
    <queryTableFields count="8">
      <queryTableField id="1" name="incident_type" tableColumnId="1"/>
      <queryTableField id="2" name="total_incidents" tableColumnId="2"/>
      <queryTableField id="3" name="preventable_count" tableColumnId="3"/>
      <queryTableField id="4" name="injury_incidents" tableColumnId="4"/>
      <queryTableField id="5" name="total_vehicle_damage" tableColumnId="5"/>
      <queryTableField id="6" name="total_cargo_damage" tableColumnId="6"/>
      <queryTableField id="7" name="total_claims" tableColumnId="7"/>
      <queryTableField id="8" name="avg_claim_per_incident"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3" xr16:uid="{C20E21DE-988C-4F5D-A28B-C15D8CB15C67}" autoFormatId="16" applyNumberFormats="0" applyBorderFormats="0" applyFontFormats="0" applyPatternFormats="0" applyAlignmentFormats="0" applyWidthHeightFormats="0">
  <queryTableRefresh nextId="5">
    <queryTableFields count="4">
      <queryTableField id="1" name="driver_name" tableColumnId="1"/>
      <queryTableField id="2" name="total_trips" tableColumnId="2"/>
      <queryTableField id="3" name="avg_distance" tableColumnId="3"/>
      <queryTableField id="4" name="total_revenue"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2" xr16:uid="{EA933F3D-70BB-4C22-93BA-4B8AB8BBBE77}" autoFormatId="16" applyNumberFormats="0" applyBorderFormats="0" applyFontFormats="0" applyPatternFormats="0" applyAlignmentFormats="0" applyWidthHeightFormats="0">
  <queryTableRefresh nextId="9">
    <queryTableFields count="8">
      <queryTableField id="1" name="truck_id" tableColumnId="1"/>
      <queryTableField id="2" name="make" tableColumnId="2"/>
      <queryTableField id="3" name="month" tableColumnId="3"/>
      <queryTableField id="4" name="total_miles" tableColumnId="4"/>
      <queryTableField id="5" name="cumulative_miles" tableColumnId="5"/>
      <queryTableField id="6" name="rolling_3m_avg_mpg" tableColumnId="6"/>
      <queryTableField id="7" name="utilization_rate" tableColumnId="7"/>
      <queryTableField id="8" name="maintenance_cost"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0" xr16:uid="{7DC31863-C558-477D-97C7-276AF5A7FAF7}" autoFormatId="16" applyNumberFormats="0" applyBorderFormats="0" applyFontFormats="0" applyPatternFormats="0" applyAlignmentFormats="0" applyWidthHeightFormats="0">
  <queryTableRefresh nextId="8">
    <queryTableFields count="7">
      <queryTableField id="1" name="route" tableColumnId="1"/>
      <queryTableField id="2" name="typical_distance_miles" tableColumnId="2"/>
      <queryTableField id="3" name="base_rate_per_mile" tableColumnId="3"/>
      <queryTableField id="4" name="total_loads" tableColumnId="4"/>
      <queryTableField id="5" name="total_revenue" tableColumnId="5"/>
      <queryTableField id="6" name="avg_revenue_per_load" tableColumnId="6"/>
      <queryTableField id="7" name="avg_revenue_per_mile" tableColumnId="7"/>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9" xr16:uid="{5355511F-704E-4888-92A5-CB6D4776170C}" autoFormatId="16" applyNumberFormats="0" applyBorderFormats="0" applyFontFormats="0" applyPatternFormats="0" applyAlignmentFormats="0" applyWidthHeightFormats="0">
  <queryTableRefresh nextId="9">
    <queryTableFields count="8">
      <queryTableField id="1" name="route" tableColumnId="1"/>
      <queryTableField id="2" name="typical_distance_miles" tableColumnId="2"/>
      <queryTableField id="3" name="total_deliveries" tableColumnId="3"/>
      <queryTableField id="4" name="delayed_deliveries" tableColumnId="4"/>
      <queryTableField id="5" name="on_time_deliveries" tableColumnId="5"/>
      <queryTableField id="6" name="delay_rate_pct" tableColumnId="6"/>
      <queryTableField id="7" name="avg_delay_detention_min" tableColumnId="7"/>
      <queryTableField id="8" name="worst_single_delay_min" tableColumn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8" xr16:uid="{1229964A-33A9-4821-8A98-8428AFAEE620}" autoFormatId="16" applyNumberFormats="0" applyBorderFormats="0" applyFontFormats="0" applyPatternFormats="0" applyAlignmentFormats="0" applyWidthHeightFormats="0">
  <queryTableRefresh nextId="7">
    <queryTableFields count="6">
      <queryTableField id="1" name="route_id" tableColumnId="1"/>
      <queryTableField id="2" name="route_name" tableColumnId="2"/>
      <queryTableField id="3" name="total_deliveries" tableColumnId="3"/>
      <queryTableField id="4" name="on_time_count" tableColumnId="4"/>
      <queryTableField id="5" name="otd_rate" tableColumnId="5"/>
      <queryTableField id="6" name="avg_detention_min" tableColumnId="6"/>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7" xr16:uid="{9FFAF3A6-06FF-4925-B8F0-DE416CFCD113}" autoFormatId="16" applyNumberFormats="0" applyBorderFormats="0" applyFontFormats="0" applyPatternFormats="0" applyAlignmentFormats="0" applyWidthHeightFormats="0">
  <queryTableRefresh nextId="8">
    <queryTableFields count="7">
      <queryTableField id="1" name="facility_name" tableColumnId="1"/>
      <queryTableField id="2" name="facility_type" tableColumnId="2"/>
      <queryTableField id="3" name="location" tableColumnId="3"/>
      <queryTableField id="4" name="total_events" tableColumnId="4"/>
      <queryTableField id="5" name="on_time" tableColumnId="5"/>
      <queryTableField id="6" name="on_time_pct" tableColumnId="6"/>
      <queryTableField id="7" name="avg_detention_min" tableColumnId="7"/>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4" xr16:uid="{038734C6-F26B-4074-A6CE-DF4737A5B257}" autoFormatId="16" applyNumberFormats="0" applyBorderFormats="0" applyFontFormats="0" applyPatternFormats="0" applyAlignmentFormats="0" applyWidthHeightFormats="0">
  <queryTableRefresh nextId="22">
    <queryTableFields count="21">
      <queryTableField id="1" name="driver_id" tableColumnId="1"/>
      <queryTableField id="2" name="driver_name" tableColumnId="2"/>
      <queryTableField id="3" name="home_terminal" tableColumnId="3"/>
      <queryTableField id="4" name="cdl_class" tableColumnId="4"/>
      <queryTableField id="5" name="years_experience" tableColumnId="5"/>
      <queryTableField id="6" name="tenure_years" tableColumnId="6"/>
      <queryTableField id="7" name="employment_status" tableColumnId="7"/>
      <queryTableField id="8" name="trips_completed" tableColumnId="8"/>
      <queryTableField id="9" name="total_revenue" tableColumnId="9"/>
      <queryTableField id="10" name="avg_revenue_per_load" tableColumnId="10"/>
      <queryTableField id="11" name="total_miles" tableColumnId="11"/>
      <queryTableField id="12" name="avg_mpg" tableColumnId="12"/>
      <queryTableField id="13" name="total_gallons_used" tableColumnId="13"/>
      <queryTableField id="14" name="revenue_per_mile" tableColumnId="14"/>
      <queryTableField id="15" name="revenue_vs_fleet_avg" tableColumnId="15"/>
      <queryTableField id="16" name="mpg_vs_fleet_avg" tableColumnId="16"/>
      <queryTableField id="17" name="fleet_avg_revenue" tableColumnId="17"/>
      <queryTableField id="18" name="fleet_avg_mpg" tableColumnId="18"/>
      <queryTableField id="19" name="performance_tier" tableColumnId="19"/>
      <queryTableField id="20" name="rank_within_tier" tableColumnId="20"/>
      <queryTableField id="21" name="overall_rank"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EE28314-F9E4-4702-B086-3601EE969FAB}" sourceName="[top_customer].[customer_type]">
  <pivotTables>
    <pivotTable tabId="3" name="PivotTable3"/>
  </pivotTables>
  <data>
    <olap pivotCacheId="152462130">
      <levels count="2">
        <level uniqueName="[top_customer].[customer_type].[(All)]" sourceCaption="(All)" count="0"/>
        <level uniqueName="[top_customer].[customer_type].[customer_type]" sourceCaption="customer_type" count="3">
          <ranges>
            <range startItem="0">
              <i n="[top_customer].[customer_type].&amp;[Contract]" c="Contract"/>
              <i n="[top_customer].[customer_type].&amp;[Dedicated]" c="Dedicated"/>
              <i n="[top_customer].[customer_type].&amp;[Spot]" c="Spot"/>
            </range>
          </ranges>
        </level>
      </levels>
      <selections count="1">
        <selection n="[top_customer].[customer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Year" xr10:uid="{43B028CC-144D-41C0-B085-36D92C1195A9}" sourceName="[fueling_vs_revenue].[month (Year)]">
  <pivotTables>
    <pivotTable tabId="5" name="PivotTable2"/>
  </pivotTables>
  <data>
    <olap pivotCacheId="1927831762">
      <levels count="2">
        <level uniqueName="[fueling_vs_revenue].[month (Year)].[(All)]" sourceCaption="(All)" count="0"/>
        <level uniqueName="[fueling_vs_revenue].[month (Year)].[month (Year)]" sourceCaption="month (Year)" count="3">
          <ranges>
            <range startItem="0">
              <i n="[fueling_vs_revenue].[month (Year)].&amp;[2022]" c="2022"/>
              <i n="[fueling_vs_revenue].[month (Year)].&amp;[2023]" c="2023"/>
              <i n="[fueling_vs_revenue].[month (Year)].&amp;[2024]" c="2024"/>
            </range>
          </ranges>
        </level>
      </levels>
      <selections count="1">
        <selection n="[fueling_vs_revenue].[month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74222507-5DEB-40E1-ABBF-DFAB71C940B1}" cache="Slicer_customer_type" caption="customer_type" level="1" rowHeight="241300"/>
  <slicer name="month (Year)" xr10:uid="{E168459A-8E3C-4511-8672-BF0F7E3AED25}" cache="Slicer_month__Year" caption="month (Year)"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E9013C-2618-4F0C-8A59-4EC340D972F7}" name="montly_revenue" displayName="montly_revenue" ref="A1:E37" tableType="queryTable" totalsRowShown="0">
  <autoFilter ref="A1:E37" xr:uid="{22E9013C-2618-4F0C-8A59-4EC340D972F7}"/>
  <tableColumns count="5">
    <tableColumn id="1" xr3:uid="{9D24B339-F2FE-4245-A380-45495EB7E7C1}" uniqueName="1" name="month" queryTableFieldId="1" dataDxfId="114"/>
    <tableColumn id="2" xr3:uid="{D18F620B-07B3-4B5B-9487-B2A5A7E37D8F}" uniqueName="2" name="load_count" queryTableFieldId="2"/>
    <tableColumn id="3" xr3:uid="{EF6566CB-9C14-41E3-8E83-463AF9FCE3FB}" uniqueName="3" name="monthly_revenue" queryTableFieldId="3"/>
    <tableColumn id="4" xr3:uid="{47A58036-DE14-4BA3-8BCC-C931B915869D}" uniqueName="4" name="avg_revenue_per_load" queryTableFieldId="4"/>
    <tableColumn id="5" xr3:uid="{D18D5928-284E-4868-BCA6-C6A0AFC65711}" uniqueName="5" name="total_fuel_surcharge" queryTableField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DDADA7-9696-48DE-B8C4-80BEF499B0F6}" name="top_customer" displayName="top_customer" ref="A1:E201" tableType="queryTable" totalsRowShown="0">
  <autoFilter ref="A1:E201" xr:uid="{6ADDADA7-9696-48DE-B8C4-80BEF499B0F6}"/>
  <tableColumns count="5">
    <tableColumn id="1" xr3:uid="{43E58348-0D02-42D6-AFA5-2827AE787073}" uniqueName="1" name="customer_name" queryTableFieldId="1" dataDxfId="113"/>
    <tableColumn id="2" xr3:uid="{FEE59D64-C7CB-490E-B36C-61D998715730}" uniqueName="2" name="customer_type" queryTableFieldId="2" dataDxfId="112"/>
    <tableColumn id="3" xr3:uid="{C8FF1799-5D3E-42B1-BE92-697D6E7E0097}" uniqueName="3" name="total_revenue" queryTableFieldId="3"/>
    <tableColumn id="4" xr3:uid="{E1BF6D76-0C1F-4A3B-BC8F-42FC61522FFF}" uniqueName="4" name="rank_in_segment" queryTableFieldId="4"/>
    <tableColumn id="5" xr3:uid="{B86E66F1-0C77-4030-82A6-BBA819EE30FC}" uniqueName="5" name="pct_of_segment" queryTableField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C7FC89-D54A-4F3F-BA75-FF94893355E3}" name="maintenance_cost" displayName="maintenance_cost" ref="A1:H8" tableType="queryTable" totalsRowShown="0">
  <autoFilter ref="A1:H8" xr:uid="{1FC7FC89-D54A-4F3F-BA75-FF94893355E3}"/>
  <tableColumns count="8">
    <tableColumn id="1" xr3:uid="{36748CBA-DABE-411B-A55D-BB8D7A9645C8}" uniqueName="1" name="maintenance_type" queryTableFieldId="1" dataDxfId="111"/>
    <tableColumn id="2" xr3:uid="{1F38FDBC-FF2D-4A2F-8CC2-82A74BF0901C}" uniqueName="2" name="total_events" queryTableFieldId="2"/>
    <tableColumn id="3" xr3:uid="{AEA3CCD3-EB58-4EB7-8415-162DB51BA9D6}" uniqueName="3" name="total_cost" queryTableFieldId="3"/>
    <tableColumn id="4" xr3:uid="{F52FF99B-6933-403F-8DEA-230648FD5AFD}" uniqueName="4" name="avg_cost_per_event" queryTableFieldId="4"/>
    <tableColumn id="5" xr3:uid="{7A4B7965-184C-458C-9409-E586DAEFCA40}" uniqueName="5" name="total_downtime_hrs" queryTableFieldId="5"/>
    <tableColumn id="6" xr3:uid="{6D2CF150-7E84-479C-8EE4-01E9271D8C84}" uniqueName="6" name="avg_downtime_per_event" queryTableFieldId="6"/>
    <tableColumn id="7" xr3:uid="{3CC80A4B-03F9-468A-9157-F738B2379500}" uniqueName="7" name="total_labor" queryTableFieldId="7"/>
    <tableColumn id="8" xr3:uid="{116BFAEF-608F-4B7E-B78B-A2A55F9672D8}" uniqueName="8" name="total_parts" queryTableField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8853C8-0ACF-4F01-A335-DEE144D98CBD}" name="fueling_vs_revenue" displayName="fueling_vs_revenue" ref="A1:E37" tableType="queryTable" totalsRowShown="0">
  <autoFilter ref="A1:E37" xr:uid="{D18853C8-0ACF-4F01-A335-DEE144D98CBD}"/>
  <tableColumns count="5">
    <tableColumn id="1" xr3:uid="{9D5C61EF-361F-4080-8CA5-9E11B82FBFCC}" uniqueName="1" name="month" queryTableFieldId="1" dataDxfId="110"/>
    <tableColumn id="2" xr3:uid="{F8F14B70-B267-4367-96F8-1197362A11CE}" uniqueName="2" name="total_revenue" queryTableFieldId="2"/>
    <tableColumn id="3" xr3:uid="{D21B8E9A-3A53-4C06-9523-CC42B94C1FF8}" uniqueName="3" name="fuel_spend" queryTableFieldId="3"/>
    <tableColumn id="4" xr3:uid="{F86312CD-8CE9-4637-85B8-C5D205265DE1}" uniqueName="4" name="fuel_pct_of_revenue" queryTableFieldId="4"/>
    <tableColumn id="5" xr3:uid="{F6B7237A-B841-4737-9E6D-AFF3CB048590}" uniqueName="5" name="avg_price_per_gallon" queryTableField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725D32-E002-4245-B414-584AFCAF6B79}" name="safety_incidents" displayName="safety_incidents" ref="A1:H7" tableType="queryTable" totalsRowCount="1">
  <autoFilter ref="A1:H6" xr:uid="{AB725D32-E002-4245-B414-584AFCAF6B79}"/>
  <tableColumns count="8">
    <tableColumn id="1" xr3:uid="{4E770979-6EA1-4FDE-BD7E-E6C6FA572348}" uniqueName="1" name="incident_type" queryTableFieldId="1" dataDxfId="109"/>
    <tableColumn id="2" xr3:uid="{4D80759A-5E76-4C0C-AB65-F82C8B80E2FC}" uniqueName="2" name="total_incidents" queryTableFieldId="2"/>
    <tableColumn id="3" xr3:uid="{0CF4CA1A-6329-4F06-91BD-E51D658ABB7E}" uniqueName="3" name="preventable_count" queryTableFieldId="3"/>
    <tableColumn id="4" xr3:uid="{35F88BB5-B0B7-4832-B3E9-D494D2DE0DF2}" uniqueName="4" name="injury_incidents" queryTableFieldId="4"/>
    <tableColumn id="5" xr3:uid="{D7B8B59D-8020-49B0-AB24-A912F62ECEFC}" uniqueName="5" name="total_vehicle_damage" queryTableFieldId="5" dataDxfId="108" totalsRowDxfId="107"/>
    <tableColumn id="6" xr3:uid="{2C6171B5-C072-4493-B619-F2351D78298A}" uniqueName="6" name="total_cargo_damage" queryTableFieldId="6" dataDxfId="106"/>
    <tableColumn id="7" xr3:uid="{D9CABA88-276D-4B85-8E05-F0896EA0F054}" uniqueName="7" name="total_claims" totalsRowFunction="sum" queryTableFieldId="7" dataDxfId="105" totalsRowDxfId="104"/>
    <tableColumn id="8" xr3:uid="{5C19D1BA-E504-425A-938E-34672F4E6A09}" uniqueName="8" name="avg_claim_per_incident" totalsRowFunction="sum" queryTableFieldId="8" dataDxfId="103" totalsRowDxfId="10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03195EB-276D-4AAC-A09B-E7A27D44B2ED}" name="driver_performance" displayName="driver_performance" ref="A1:D108" tableType="queryTable" totalsRowCount="1">
  <autoFilter ref="A1:D107" xr:uid="{D03195EB-276D-4AAC-A09B-E7A27D44B2ED}"/>
  <tableColumns count="4">
    <tableColumn id="1" xr3:uid="{FAB27ACA-B460-448E-A2D1-1E018911F8F6}" uniqueName="1" name="driver_name" queryTableFieldId="1" dataDxfId="101"/>
    <tableColumn id="2" xr3:uid="{81B2D3CF-29CF-402F-9487-CBCC96EB5F31}" uniqueName="2" name="total_trips" totalsRowFunction="custom" queryTableFieldId="2">
      <totalsRowFormula>SUM(B2:B107)</totalsRowFormula>
    </tableColumn>
    <tableColumn id="3" xr3:uid="{DBE13608-626A-4914-BE3D-2883CC654211}" uniqueName="3" name="avg_distance" queryTableFieldId="3"/>
    <tableColumn id="4" xr3:uid="{BCAFFAF9-C00B-43A1-AE7D-5E20667A82C4}" uniqueName="4" name="total_revenue" queryTableField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3CBEEA-F620-46F6-A99A-7B8F862744AB}" name="running_mileage" displayName="running_mileage" ref="A1:H3313" tableType="queryTable" totalsRowShown="0">
  <autoFilter ref="A1:H3313" xr:uid="{833CBEEA-F620-46F6-A99A-7B8F862744AB}"/>
  <tableColumns count="8">
    <tableColumn id="1" xr3:uid="{49FBF0B6-8D7E-4476-919F-B8C63812D456}" uniqueName="1" name="truck_id" queryTableFieldId="1" dataDxfId="100"/>
    <tableColumn id="2" xr3:uid="{A3A492CD-D62A-4754-B8EB-1DA5D9F2423D}" uniqueName="2" name="make" queryTableFieldId="2" dataDxfId="99"/>
    <tableColumn id="3" xr3:uid="{5EA7DC6E-4D2D-4584-A879-7ED88A6E5266}" uniqueName="3" name="month" queryTableFieldId="3" dataDxfId="98"/>
    <tableColumn id="4" xr3:uid="{FC857B3D-C680-4755-B068-F3983AA1A0FF}" uniqueName="4" name="total_miles" queryTableFieldId="4"/>
    <tableColumn id="5" xr3:uid="{C7FC03E4-F641-4818-A4A9-6B1B807E3D24}" uniqueName="5" name="cumulative_miles" queryTableFieldId="5"/>
    <tableColumn id="6" xr3:uid="{4A5225AE-DE01-4B82-AB49-8C812C84A4A1}" uniqueName="6" name="rolling_3m_avg_mpg" queryTableFieldId="6"/>
    <tableColumn id="7" xr3:uid="{E24C9E22-2C61-4D78-B1AA-EBFD466DFCA7}" uniqueName="7" name="utilization_rate" queryTableFieldId="7"/>
    <tableColumn id="8" xr3:uid="{CD51DFE8-191E-4C0B-8B66-51279FAE924F}" uniqueName="8" name="maintenance_cost" queryTableFieldId="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A567EB0-5568-410C-AC96-9F86D11BC6A9}" name="route_revenue" displayName="route_revenue" ref="A1:G60" tableType="queryTable" totalsRowCount="1">
  <autoFilter ref="A1:G59" xr:uid="{FA567EB0-5568-410C-AC96-9F86D11BC6A9}"/>
  <tableColumns count="7">
    <tableColumn id="1" xr3:uid="{E8F35645-5F6B-461E-B536-3D6CD4704A35}" uniqueName="1" name="route" queryTableFieldId="1" dataDxfId="96"/>
    <tableColumn id="2" xr3:uid="{6640FDAE-C307-486B-9328-DA3A50E6C1CC}" uniqueName="2" name="typical_distance_miles" queryTableFieldId="2"/>
    <tableColumn id="3" xr3:uid="{59AC2757-93EE-4D3E-8E41-7AFDC98E248C}" uniqueName="3" name="base_rate_per_mile" queryTableFieldId="3"/>
    <tableColumn id="4" xr3:uid="{47D5C7D4-E584-416E-9334-D83A35AA5CA6}" uniqueName="4" name="total_loads" totalsRowFunction="custom" queryTableFieldId="4">
      <totalsRowFormula>SUM(D2:D59)</totalsRowFormula>
    </tableColumn>
    <tableColumn id="5" xr3:uid="{8C908194-60D6-4EDB-856B-CB168F37D80A}" uniqueName="5" name="total_revenue" totalsRowFunction="sum" queryTableFieldId="5"/>
    <tableColumn id="6" xr3:uid="{849503B8-C09D-4479-B469-8F70096975B5}" uniqueName="6" name="avg_revenue_per_load" queryTableFieldId="6"/>
    <tableColumn id="7" xr3:uid="{445F33EC-52C5-4FF7-B5AB-5E8372A57201}" uniqueName="7" name="avg_revenue_per_mile" queryTableFieldId="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289092D-05F0-4309-B51D-AE33E6F07DC6}" name="delayed_deliveries" displayName="delayed_deliveries" ref="A1:H60" tableType="queryTable" totalsRowCount="1">
  <autoFilter ref="A1:H59" xr:uid="{0289092D-05F0-4309-B51D-AE33E6F07DC6}"/>
  <tableColumns count="8">
    <tableColumn id="1" xr3:uid="{49BE0A95-82A4-430C-A284-60BB4F73E161}" uniqueName="1" name="route" queryTableFieldId="1" dataDxfId="95"/>
    <tableColumn id="2" xr3:uid="{5D5EA147-4724-4D3A-B098-DD553805F372}" uniqueName="2" name="typical_distance_miles" queryTableFieldId="2"/>
    <tableColumn id="3" xr3:uid="{2AE48F64-4844-41A3-AAD2-5CC8C901A98D}" uniqueName="3" name="total_deliveries" totalsRowFunction="sum" queryTableFieldId="3"/>
    <tableColumn id="4" xr3:uid="{965E6535-FAFC-45B7-8151-7F5248321FC6}" uniqueName="4" name="delayed_deliveries" totalsRowFunction="sum" queryTableFieldId="4"/>
    <tableColumn id="5" xr3:uid="{E82A1659-91C9-4950-B4A6-416C51B28EE4}" uniqueName="5" name="on_time_deliveries" queryTableFieldId="5"/>
    <tableColumn id="6" xr3:uid="{8FA89E69-3E6F-47B5-8233-CE517FA497EC}" uniqueName="6" name="delay_rate_pct" queryTableFieldId="6"/>
    <tableColumn id="7" xr3:uid="{511F3C7E-7747-4EAA-B30B-F1F5C19BB3C5}" uniqueName="7" name="avg_delay_detention_min" queryTableFieldId="7"/>
    <tableColumn id="8" xr3:uid="{29D4F265-DBEE-462D-9842-C8CE5E4DBDE9}" uniqueName="8" name="worst_single_delay_min" queryTableFieldId="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3DE809-7C35-4C2C-ADB1-0D6BF57D5E9B}" name="On_time_delivery" displayName="On_time_delivery" ref="A1:F60" tableType="queryTable" totalsRowCount="1">
  <autoFilter ref="A1:F59" xr:uid="{2B3DE809-7C35-4C2C-ADB1-0D6BF57D5E9B}"/>
  <tableColumns count="6">
    <tableColumn id="1" xr3:uid="{3B964078-F457-4C4F-B468-A51E650A73E7}" uniqueName="1" name="route_id" queryTableFieldId="1" dataDxfId="85"/>
    <tableColumn id="2" xr3:uid="{3B59D01D-7697-4F9C-BBC1-2E76828D1DF2}" uniqueName="2" name="route_name" queryTableFieldId="2" dataDxfId="84"/>
    <tableColumn id="3" xr3:uid="{185DC155-EE3C-4E1D-BF8B-79FECACB97A7}" uniqueName="3" name="total_deliveries" totalsRowFunction="sum" queryTableFieldId="3"/>
    <tableColumn id="4" xr3:uid="{39A801F9-9F33-4C96-9DDB-A9EE4C929E2A}" uniqueName="4" name="on_time_count" totalsRowFunction="sum" queryTableFieldId="4"/>
    <tableColumn id="5" xr3:uid="{A48BB3B8-E4F8-4804-BC95-73CF4A68B894}" uniqueName="5" name="otd_rate" queryTableFieldId="5"/>
    <tableColumn id="6" xr3:uid="{AD2D24AE-E64B-4D24-97E0-0AC3CD05D53C}" uniqueName="6" name="avg_detention_min" queryTableFieldId="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4F556C5-4486-4AEF-8A52-A6FF6DA932EB}" name="On_time_facility" displayName="On_time_facility" ref="A1:G45" tableType="queryTable" totalsRowShown="0">
  <autoFilter ref="A1:G45" xr:uid="{14F556C5-4486-4AEF-8A52-A6FF6DA932EB}"/>
  <tableColumns count="7">
    <tableColumn id="1" xr3:uid="{3871D24A-3A7B-4352-80BA-7B0AE60F0AD9}" uniqueName="1" name="facility_name" queryTableFieldId="1" dataDxfId="83"/>
    <tableColumn id="2" xr3:uid="{7710762B-D67E-43D9-ADD6-5C36F1F3306A}" uniqueName="2" name="facility_type" queryTableFieldId="2" dataDxfId="82"/>
    <tableColumn id="3" xr3:uid="{5D3086B2-9FAC-4D34-BCE7-FBE48DFC0B9A}" uniqueName="3" name="location" queryTableFieldId="3" dataDxfId="81"/>
    <tableColumn id="4" xr3:uid="{A9D9A91C-3F23-4A73-BCF1-0091C88D3AB3}" uniqueName="4" name="total_events" queryTableFieldId="4"/>
    <tableColumn id="5" xr3:uid="{4B086ECE-5775-4DC1-B557-258F1DD9C013}" uniqueName="5" name="on_time" queryTableFieldId="5"/>
    <tableColumn id="6" xr3:uid="{96B3CC5D-BAAA-4CF8-9F13-5AD71A4FBB4C}" uniqueName="6" name="on_time_pct" queryTableFieldId="6"/>
    <tableColumn id="7" xr3:uid="{BAAA923C-866A-4DA1-BA8F-B14C9A264151}" uniqueName="7" name="avg_detention_min" queryTableFieldId="7"/>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EE2F386-195A-4F23-BCEB-3007FEED14B3}" name="High_performance_drivers_by_revenue_and_fuel_efficiency__2" displayName="High_performance_drivers_by_revenue_and_fuel_efficiency__2" ref="A1:U125" tableType="queryTable" totalsRowShown="0">
  <autoFilter ref="A1:U125" xr:uid="{BEE2F386-195A-4F23-BCEB-3007FEED14B3}"/>
  <tableColumns count="21">
    <tableColumn id="1" xr3:uid="{6F3EF3B0-A119-4CCC-B983-368DD542A0B0}" uniqueName="1" name="driver_id" queryTableFieldId="1" dataDxfId="67"/>
    <tableColumn id="2" xr3:uid="{283EA4A3-F091-4208-8547-B6CE10F22477}" uniqueName="2" name="driver_name" queryTableFieldId="2" dataDxfId="66"/>
    <tableColumn id="3" xr3:uid="{91E66DB7-E218-41C9-AE93-BAA77164DF7A}" uniqueName="3" name="home_terminal" queryTableFieldId="3" dataDxfId="65"/>
    <tableColumn id="4" xr3:uid="{2041E595-DDC3-4C9F-845A-F63DD5943F00}" uniqueName="4" name="cdl_class" queryTableFieldId="4" dataDxfId="64"/>
    <tableColumn id="5" xr3:uid="{3CA4E923-F83D-4704-A516-545E6B6CADAA}" uniqueName="5" name="years_experience" queryTableFieldId="5"/>
    <tableColumn id="6" xr3:uid="{819506F0-2381-4438-8ED4-8BC6E275775E}" uniqueName="6" name="tenure_years" queryTableFieldId="6"/>
    <tableColumn id="7" xr3:uid="{04D112B1-7DED-4309-848F-938B678BF994}" uniqueName="7" name="employment_status" queryTableFieldId="7" dataDxfId="63"/>
    <tableColumn id="8" xr3:uid="{EEDE3B3B-9F15-4D28-BDE4-6DF01003290B}" uniqueName="8" name="trips_completed" queryTableFieldId="8"/>
    <tableColumn id="9" xr3:uid="{0BDB6354-9CC7-492E-A05D-E71F47AE1366}" uniqueName="9" name="total_revenue" queryTableFieldId="9"/>
    <tableColumn id="10" xr3:uid="{9F98B081-87E3-4DB6-B5F4-3413E14E3F9A}" uniqueName="10" name="avg_revenue_per_load" queryTableFieldId="10"/>
    <tableColumn id="11" xr3:uid="{2F046FEF-8F82-4D1E-8CF3-63BC7B5B9E19}" uniqueName="11" name="total_miles" queryTableFieldId="11"/>
    <tableColumn id="12" xr3:uid="{FD97E16C-8C8F-4F1D-AB12-7A376B88984E}" uniqueName="12" name="avg_mpg" queryTableFieldId="12"/>
    <tableColumn id="13" xr3:uid="{B41D5B85-B566-4A66-B8E0-1517B9EDEABD}" uniqueName="13" name="total_gallons_used" queryTableFieldId="13"/>
    <tableColumn id="14" xr3:uid="{089962FD-7B17-475D-80AD-3AB82AE7623A}" uniqueName="14" name="revenue_per_mile" queryTableFieldId="14"/>
    <tableColumn id="15" xr3:uid="{D9A81AE0-4956-4DD2-9F1D-66D027837596}" uniqueName="15" name="revenue_vs_fleet_avg" queryTableFieldId="15"/>
    <tableColumn id="16" xr3:uid="{DBE7C9A6-0BBA-4C0C-8747-BBA6F922439B}" uniqueName="16" name="mpg_vs_fleet_avg" queryTableFieldId="16"/>
    <tableColumn id="17" xr3:uid="{B636FE52-9363-4791-975C-29DBB3E27C3A}" uniqueName="17" name="fleet_avg_revenue" queryTableFieldId="17"/>
    <tableColumn id="18" xr3:uid="{BA0E11AF-987D-438B-92E0-8EEEF2AD0467}" uniqueName="18" name="fleet_avg_mpg" queryTableFieldId="18"/>
    <tableColumn id="19" xr3:uid="{D323A826-1B30-4739-BAF1-FA366E701ABA}" uniqueName="19" name="performance_tier" queryTableFieldId="19" dataDxfId="62"/>
    <tableColumn id="20" xr3:uid="{08254DDD-5F28-478A-B248-49D6AE7C62E4}" uniqueName="20" name="rank_within_tier" queryTableFieldId="20"/>
    <tableColumn id="21" xr3:uid="{C5343D89-1EE3-4B7E-AAB9-F2927DDD4A8F}" uniqueName="21" name="overall_rank"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5D383-AEB5-427F-B637-7F697A1403CA}">
  <dimension ref="A1"/>
  <sheetViews>
    <sheetView showGridLines="0" topLeftCell="A1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4A1FB-3235-4CA7-AE2D-7E24A75826CC}">
  <dimension ref="A1"/>
  <sheetViews>
    <sheetView showGridLines="0" tabSelected="1" workbookViewId="0"/>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8867-C2CA-4F9D-A7C4-4C91A57AE17F}">
  <dimension ref="A1:O37"/>
  <sheetViews>
    <sheetView topLeftCell="A4" workbookViewId="0">
      <selection activeCell="I24" sqref="I24"/>
    </sheetView>
  </sheetViews>
  <sheetFormatPr defaultRowHeight="15" x14ac:dyDescent="0.25"/>
  <cols>
    <col min="1" max="1" width="9.7109375" bestFit="1" customWidth="1"/>
    <col min="2" max="2" width="13.140625" bestFit="1" customWidth="1"/>
    <col min="3" max="3" width="19.28515625" bestFit="1" customWidth="1"/>
    <col min="4" max="4" width="24" bestFit="1" customWidth="1"/>
    <col min="5" max="5" width="21.85546875" bestFit="1" customWidth="1"/>
    <col min="8" max="8" width="23.85546875" bestFit="1" customWidth="1"/>
    <col min="9" max="9" width="16.28515625" bestFit="1" customWidth="1"/>
    <col min="10" max="11" width="13.85546875" bestFit="1" customWidth="1"/>
    <col min="12" max="12" width="14.85546875" bestFit="1" customWidth="1"/>
    <col min="13" max="42" width="16.28515625" bestFit="1" customWidth="1"/>
    <col min="43" max="43" width="11.28515625" bestFit="1" customWidth="1"/>
  </cols>
  <sheetData>
    <row r="1" spans="1:12" x14ac:dyDescent="0.25">
      <c r="A1" t="s">
        <v>0</v>
      </c>
      <c r="B1" t="s">
        <v>1</v>
      </c>
      <c r="C1" t="s">
        <v>2</v>
      </c>
      <c r="D1" t="s">
        <v>3</v>
      </c>
      <c r="E1" t="s">
        <v>4</v>
      </c>
    </row>
    <row r="2" spans="1:12" x14ac:dyDescent="0.25">
      <c r="A2" s="1">
        <v>44562</v>
      </c>
      <c r="B2">
        <v>2466</v>
      </c>
      <c r="C2">
        <v>7566361.9900000002</v>
      </c>
      <c r="D2">
        <v>3068.27</v>
      </c>
      <c r="E2">
        <v>867539.56</v>
      </c>
    </row>
    <row r="3" spans="1:12" x14ac:dyDescent="0.25">
      <c r="A3" s="1">
        <v>44593</v>
      </c>
      <c r="B3">
        <v>2179</v>
      </c>
      <c r="C3">
        <v>6574259.0700000003</v>
      </c>
      <c r="D3">
        <v>3017.1</v>
      </c>
      <c r="E3">
        <v>755704.18</v>
      </c>
    </row>
    <row r="4" spans="1:12" x14ac:dyDescent="0.25">
      <c r="A4" s="1">
        <v>44621</v>
      </c>
      <c r="B4">
        <v>2370</v>
      </c>
      <c r="C4">
        <v>7401197.0499999998</v>
      </c>
      <c r="D4">
        <v>3122.87</v>
      </c>
      <c r="E4">
        <v>842765.26</v>
      </c>
      <c r="H4" s="2" t="s">
        <v>574</v>
      </c>
      <c r="I4" s="2" t="s">
        <v>556</v>
      </c>
    </row>
    <row r="5" spans="1:12" x14ac:dyDescent="0.25">
      <c r="A5" s="1">
        <v>44652</v>
      </c>
      <c r="B5">
        <v>2346</v>
      </c>
      <c r="C5">
        <v>7156041.2199999997</v>
      </c>
      <c r="D5">
        <v>3050.32</v>
      </c>
      <c r="E5">
        <v>810177.77</v>
      </c>
      <c r="H5" s="2" t="s">
        <v>573</v>
      </c>
      <c r="I5" t="s">
        <v>558</v>
      </c>
      <c r="J5" t="s">
        <v>559</v>
      </c>
      <c r="K5" t="s">
        <v>560</v>
      </c>
      <c r="L5" t="s">
        <v>557</v>
      </c>
    </row>
    <row r="6" spans="1:12" x14ac:dyDescent="0.25">
      <c r="A6" s="1">
        <v>44682</v>
      </c>
      <c r="B6">
        <v>2428</v>
      </c>
      <c r="C6">
        <v>7518061.3300000001</v>
      </c>
      <c r="D6">
        <v>3096.4</v>
      </c>
      <c r="E6">
        <v>844643.79</v>
      </c>
      <c r="H6" s="3" t="s">
        <v>561</v>
      </c>
      <c r="I6" s="4">
        <v>7566361.9900000002</v>
      </c>
      <c r="J6" s="4">
        <v>7428081.3099999996</v>
      </c>
      <c r="K6" s="4">
        <v>7386201.0499999998</v>
      </c>
      <c r="L6" s="4">
        <v>22380644.350000001</v>
      </c>
    </row>
    <row r="7" spans="1:12" x14ac:dyDescent="0.25">
      <c r="A7" s="1">
        <v>44713</v>
      </c>
      <c r="B7">
        <v>2376</v>
      </c>
      <c r="C7">
        <v>7325637.6900000004</v>
      </c>
      <c r="D7">
        <v>3083.18</v>
      </c>
      <c r="E7">
        <v>844456.89</v>
      </c>
      <c r="H7" s="3" t="s">
        <v>562</v>
      </c>
      <c r="I7" s="4">
        <v>6574259.0700000003</v>
      </c>
      <c r="J7" s="4">
        <v>6618783</v>
      </c>
      <c r="K7" s="4">
        <v>6970220.9400000004</v>
      </c>
      <c r="L7" s="4">
        <v>20163263.010000002</v>
      </c>
    </row>
    <row r="8" spans="1:12" x14ac:dyDescent="0.25">
      <c r="A8" s="1">
        <v>44743</v>
      </c>
      <c r="B8">
        <v>2421</v>
      </c>
      <c r="C8">
        <v>7380097.2300000004</v>
      </c>
      <c r="D8">
        <v>3048.37</v>
      </c>
      <c r="E8">
        <v>850465.06</v>
      </c>
      <c r="H8" s="3" t="s">
        <v>563</v>
      </c>
      <c r="I8" s="4">
        <v>7401197.0499999998</v>
      </c>
      <c r="J8" s="4">
        <v>7509745.7000000002</v>
      </c>
      <c r="K8" s="4">
        <v>7453599</v>
      </c>
      <c r="L8" s="4">
        <v>22364541.75</v>
      </c>
    </row>
    <row r="9" spans="1:12" x14ac:dyDescent="0.25">
      <c r="A9" s="1">
        <v>44774</v>
      </c>
      <c r="B9">
        <v>2496</v>
      </c>
      <c r="C9">
        <v>7716839.5700000003</v>
      </c>
      <c r="D9">
        <v>3091.68</v>
      </c>
      <c r="E9">
        <v>886675.29</v>
      </c>
      <c r="H9" s="3" t="s">
        <v>564</v>
      </c>
      <c r="I9" s="4">
        <v>7156041.2199999997</v>
      </c>
      <c r="J9" s="4">
        <v>7289831.1399999997</v>
      </c>
      <c r="K9" s="4">
        <v>7122948.7300000004</v>
      </c>
      <c r="L9" s="4">
        <v>21568821.09</v>
      </c>
    </row>
    <row r="10" spans="1:12" x14ac:dyDescent="0.25">
      <c r="A10" s="1">
        <v>44805</v>
      </c>
      <c r="B10">
        <v>2304</v>
      </c>
      <c r="C10">
        <v>7108889.8300000001</v>
      </c>
      <c r="D10">
        <v>3085.46</v>
      </c>
      <c r="E10">
        <v>814369.34</v>
      </c>
      <c r="H10" s="3" t="s">
        <v>565</v>
      </c>
      <c r="I10" s="4">
        <v>7518061.3300000001</v>
      </c>
      <c r="J10" s="4">
        <v>7243795.2199999997</v>
      </c>
      <c r="K10" s="4">
        <v>7569586.9500000002</v>
      </c>
      <c r="L10" s="4">
        <v>22331443.5</v>
      </c>
    </row>
    <row r="11" spans="1:12" x14ac:dyDescent="0.25">
      <c r="A11" s="1">
        <v>44835</v>
      </c>
      <c r="B11">
        <v>2468</v>
      </c>
      <c r="C11">
        <v>7501831.5599999996</v>
      </c>
      <c r="D11">
        <v>3039.64</v>
      </c>
      <c r="E11">
        <v>859721.71</v>
      </c>
      <c r="H11" s="3" t="s">
        <v>566</v>
      </c>
      <c r="I11" s="4">
        <v>7325637.6900000004</v>
      </c>
      <c r="J11" s="4">
        <v>7278443.2300000004</v>
      </c>
      <c r="K11" s="4">
        <v>7489030.25</v>
      </c>
      <c r="L11" s="4">
        <v>22093111.170000002</v>
      </c>
    </row>
    <row r="12" spans="1:12" x14ac:dyDescent="0.25">
      <c r="A12" s="1">
        <v>44866</v>
      </c>
      <c r="B12">
        <v>2360</v>
      </c>
      <c r="C12">
        <v>7260206.3600000003</v>
      </c>
      <c r="D12">
        <v>3076.36</v>
      </c>
      <c r="E12">
        <v>826007.7</v>
      </c>
      <c r="H12" s="3" t="s">
        <v>567</v>
      </c>
      <c r="I12" s="4">
        <v>7380097.2300000004</v>
      </c>
      <c r="J12" s="4">
        <v>7576414.1399999997</v>
      </c>
      <c r="K12" s="4">
        <v>7310741.9900000002</v>
      </c>
      <c r="L12" s="4">
        <v>22267253.359999999</v>
      </c>
    </row>
    <row r="13" spans="1:12" x14ac:dyDescent="0.25">
      <c r="A13" s="1">
        <v>44896</v>
      </c>
      <c r="B13">
        <v>2375</v>
      </c>
      <c r="C13">
        <v>7341477.1100000003</v>
      </c>
      <c r="D13">
        <v>3091.15</v>
      </c>
      <c r="E13">
        <v>827917.38</v>
      </c>
      <c r="H13" s="3" t="s">
        <v>568</v>
      </c>
      <c r="I13" s="4">
        <v>7716839.5700000003</v>
      </c>
      <c r="J13" s="4">
        <v>7194393.5800000001</v>
      </c>
      <c r="K13" s="4">
        <v>7349694.5</v>
      </c>
      <c r="L13" s="4">
        <v>22260927.649999999</v>
      </c>
    </row>
    <row r="14" spans="1:12" x14ac:dyDescent="0.25">
      <c r="A14" s="1">
        <v>44927</v>
      </c>
      <c r="B14">
        <v>2437</v>
      </c>
      <c r="C14">
        <v>7428081.3099999996</v>
      </c>
      <c r="D14">
        <v>3048.04</v>
      </c>
      <c r="E14">
        <v>853512.73</v>
      </c>
      <c r="H14" s="3" t="s">
        <v>569</v>
      </c>
      <c r="I14" s="4">
        <v>7108889.8300000001</v>
      </c>
      <c r="J14" s="4">
        <v>7018436.21</v>
      </c>
      <c r="K14" s="4">
        <v>7145569.3700000001</v>
      </c>
      <c r="L14" s="4">
        <v>21272895.41</v>
      </c>
    </row>
    <row r="15" spans="1:12" x14ac:dyDescent="0.25">
      <c r="A15" s="1">
        <v>44958</v>
      </c>
      <c r="B15">
        <v>2136</v>
      </c>
      <c r="C15">
        <v>6618783</v>
      </c>
      <c r="D15">
        <v>3098.68</v>
      </c>
      <c r="E15">
        <v>761537.98</v>
      </c>
      <c r="H15" s="3" t="s">
        <v>570</v>
      </c>
      <c r="I15" s="4">
        <v>7501831.5599999996</v>
      </c>
      <c r="J15" s="4">
        <v>7406523.7199999997</v>
      </c>
      <c r="K15" s="4">
        <v>7497105.7300000004</v>
      </c>
      <c r="L15" s="4">
        <v>22405461.010000002</v>
      </c>
    </row>
    <row r="16" spans="1:12" x14ac:dyDescent="0.25">
      <c r="A16" s="1">
        <v>44986</v>
      </c>
      <c r="B16">
        <v>2412</v>
      </c>
      <c r="C16">
        <v>7509745.7000000002</v>
      </c>
      <c r="D16">
        <v>3113.49</v>
      </c>
      <c r="E16">
        <v>854219.89</v>
      </c>
      <c r="H16" s="3" t="s">
        <v>571</v>
      </c>
      <c r="I16" s="4">
        <v>7260206.3600000003</v>
      </c>
      <c r="J16" s="4">
        <v>7235373.4699999997</v>
      </c>
      <c r="K16" s="4">
        <v>7095885.9299999997</v>
      </c>
      <c r="L16" s="4">
        <v>21591465.760000002</v>
      </c>
    </row>
    <row r="17" spans="1:15" x14ac:dyDescent="0.25">
      <c r="A17" s="1">
        <v>45017</v>
      </c>
      <c r="B17">
        <v>2336</v>
      </c>
      <c r="C17">
        <v>7289831.1399999997</v>
      </c>
      <c r="D17">
        <v>3120.65</v>
      </c>
      <c r="E17">
        <v>838714.57</v>
      </c>
      <c r="H17" s="3" t="s">
        <v>572</v>
      </c>
      <c r="I17" s="4">
        <v>7341477.1100000003</v>
      </c>
      <c r="J17" s="4">
        <v>7155728.9299999997</v>
      </c>
      <c r="K17" s="4">
        <v>7328766.2300000004</v>
      </c>
      <c r="L17" s="4">
        <v>21825972.27</v>
      </c>
    </row>
    <row r="18" spans="1:15" x14ac:dyDescent="0.25">
      <c r="A18" s="1">
        <v>45047</v>
      </c>
      <c r="B18">
        <v>2348</v>
      </c>
      <c r="C18">
        <v>7243795.2199999997</v>
      </c>
      <c r="D18">
        <v>3085.09</v>
      </c>
      <c r="E18">
        <v>829276.61</v>
      </c>
      <c r="H18" s="3" t="s">
        <v>557</v>
      </c>
      <c r="I18" s="4">
        <v>87850900.010000005</v>
      </c>
      <c r="J18" s="4">
        <v>86955549.650000006</v>
      </c>
      <c r="K18" s="4">
        <v>87719350.670000002</v>
      </c>
      <c r="L18" s="4">
        <v>262525800.33000001</v>
      </c>
    </row>
    <row r="19" spans="1:15" x14ac:dyDescent="0.25">
      <c r="A19" s="1">
        <v>45078</v>
      </c>
      <c r="B19">
        <v>2312</v>
      </c>
      <c r="C19">
        <v>7278443.2300000004</v>
      </c>
      <c r="D19">
        <v>3148.12</v>
      </c>
      <c r="E19">
        <v>821845.92</v>
      </c>
    </row>
    <row r="20" spans="1:15" x14ac:dyDescent="0.25">
      <c r="A20" s="1">
        <v>45108</v>
      </c>
      <c r="B20">
        <v>2433</v>
      </c>
      <c r="C20">
        <v>7576414.1399999997</v>
      </c>
      <c r="D20">
        <v>3114.02</v>
      </c>
      <c r="E20">
        <v>861403.29</v>
      </c>
    </row>
    <row r="21" spans="1:15" x14ac:dyDescent="0.25">
      <c r="A21" s="1">
        <v>45139</v>
      </c>
      <c r="B21">
        <v>2344</v>
      </c>
      <c r="C21">
        <v>7194393.5800000001</v>
      </c>
      <c r="D21">
        <v>3069.28</v>
      </c>
      <c r="E21">
        <v>821626.29</v>
      </c>
    </row>
    <row r="22" spans="1:15" x14ac:dyDescent="0.25">
      <c r="A22" s="1">
        <v>45170</v>
      </c>
      <c r="B22">
        <v>2327</v>
      </c>
      <c r="C22">
        <v>7018436.21</v>
      </c>
      <c r="D22">
        <v>3016.09</v>
      </c>
      <c r="E22">
        <v>811422.25</v>
      </c>
      <c r="L22" s="6">
        <f>GETPIVOTDATA("[Measures].[Sum of monthly_revenue]",$H$4)</f>
        <v>262525800.33000001</v>
      </c>
      <c r="O22" s="7">
        <f>L22</f>
        <v>262525800.33000001</v>
      </c>
    </row>
    <row r="23" spans="1:15" x14ac:dyDescent="0.25">
      <c r="A23" s="1">
        <v>45200</v>
      </c>
      <c r="B23">
        <v>2397</v>
      </c>
      <c r="C23">
        <v>7406523.7199999997</v>
      </c>
      <c r="D23">
        <v>3089.91</v>
      </c>
      <c r="E23">
        <v>843253.66</v>
      </c>
    </row>
    <row r="24" spans="1:15" x14ac:dyDescent="0.25">
      <c r="A24" s="1">
        <v>45231</v>
      </c>
      <c r="B24">
        <v>2364</v>
      </c>
      <c r="C24">
        <v>7235373.4699999997</v>
      </c>
      <c r="D24">
        <v>3060.65</v>
      </c>
      <c r="E24">
        <v>821742.76</v>
      </c>
    </row>
    <row r="25" spans="1:15" x14ac:dyDescent="0.25">
      <c r="A25" s="1">
        <v>45261</v>
      </c>
      <c r="B25">
        <v>2319</v>
      </c>
      <c r="C25">
        <v>7155728.9299999997</v>
      </c>
      <c r="D25">
        <v>3085.7</v>
      </c>
      <c r="E25">
        <v>818007.21</v>
      </c>
    </row>
    <row r="26" spans="1:15" x14ac:dyDescent="0.25">
      <c r="A26" s="1">
        <v>45292</v>
      </c>
      <c r="B26">
        <v>2401</v>
      </c>
      <c r="C26">
        <v>7386201.0499999998</v>
      </c>
      <c r="D26">
        <v>3076.3</v>
      </c>
      <c r="E26">
        <v>846898.69</v>
      </c>
    </row>
    <row r="27" spans="1:15" x14ac:dyDescent="0.25">
      <c r="A27" s="1">
        <v>45323</v>
      </c>
      <c r="B27">
        <v>2267</v>
      </c>
      <c r="C27">
        <v>6970220.9400000004</v>
      </c>
      <c r="D27">
        <v>3074.65</v>
      </c>
      <c r="E27">
        <v>803595.8</v>
      </c>
    </row>
    <row r="28" spans="1:15" x14ac:dyDescent="0.25">
      <c r="A28" s="1">
        <v>45352</v>
      </c>
      <c r="B28">
        <v>2431</v>
      </c>
      <c r="C28">
        <v>7453599</v>
      </c>
      <c r="D28">
        <v>3066.06</v>
      </c>
      <c r="E28">
        <v>851571.69</v>
      </c>
    </row>
    <row r="29" spans="1:15" x14ac:dyDescent="0.25">
      <c r="A29" s="1">
        <v>45383</v>
      </c>
      <c r="B29">
        <v>2354</v>
      </c>
      <c r="C29">
        <v>7122948.7300000004</v>
      </c>
      <c r="D29">
        <v>3025.89</v>
      </c>
      <c r="E29">
        <v>814911.02</v>
      </c>
    </row>
    <row r="30" spans="1:15" x14ac:dyDescent="0.25">
      <c r="A30" s="1">
        <v>45413</v>
      </c>
      <c r="B30">
        <v>2442</v>
      </c>
      <c r="C30">
        <v>7569586.9500000002</v>
      </c>
      <c r="D30">
        <v>3099.75</v>
      </c>
      <c r="E30">
        <v>856980.98</v>
      </c>
    </row>
    <row r="31" spans="1:15" x14ac:dyDescent="0.25">
      <c r="A31" s="1">
        <v>45444</v>
      </c>
      <c r="B31">
        <v>2418</v>
      </c>
      <c r="C31">
        <v>7489030.25</v>
      </c>
      <c r="D31">
        <v>3097.2</v>
      </c>
      <c r="E31">
        <v>850609.65</v>
      </c>
    </row>
    <row r="32" spans="1:15" x14ac:dyDescent="0.25">
      <c r="A32" s="1">
        <v>45474</v>
      </c>
      <c r="B32">
        <v>2394</v>
      </c>
      <c r="C32">
        <v>7310741.9900000002</v>
      </c>
      <c r="D32">
        <v>3053.78</v>
      </c>
      <c r="E32">
        <v>838089.74</v>
      </c>
    </row>
    <row r="33" spans="1:5" x14ac:dyDescent="0.25">
      <c r="A33" s="1">
        <v>45505</v>
      </c>
      <c r="B33">
        <v>2426</v>
      </c>
      <c r="C33">
        <v>7349694.5</v>
      </c>
      <c r="D33">
        <v>3029.55</v>
      </c>
      <c r="E33">
        <v>825630.94</v>
      </c>
    </row>
    <row r="34" spans="1:5" x14ac:dyDescent="0.25">
      <c r="A34" s="1">
        <v>45536</v>
      </c>
      <c r="B34">
        <v>2339</v>
      </c>
      <c r="C34">
        <v>7145569.3700000001</v>
      </c>
      <c r="D34">
        <v>3054.97</v>
      </c>
      <c r="E34">
        <v>815984.69</v>
      </c>
    </row>
    <row r="35" spans="1:5" x14ac:dyDescent="0.25">
      <c r="A35" s="1">
        <v>45566</v>
      </c>
      <c r="B35">
        <v>2474</v>
      </c>
      <c r="C35">
        <v>7497105.7300000004</v>
      </c>
      <c r="D35">
        <v>3030.36</v>
      </c>
      <c r="E35">
        <v>865556.49</v>
      </c>
    </row>
    <row r="36" spans="1:5" x14ac:dyDescent="0.25">
      <c r="A36" s="1">
        <v>45597</v>
      </c>
      <c r="B36">
        <v>2357</v>
      </c>
      <c r="C36">
        <v>7095885.9299999997</v>
      </c>
      <c r="D36">
        <v>3010.56</v>
      </c>
      <c r="E36">
        <v>812130.89</v>
      </c>
    </row>
    <row r="37" spans="1:5" x14ac:dyDescent="0.25">
      <c r="A37" s="1">
        <v>45627</v>
      </c>
      <c r="B37">
        <v>2353</v>
      </c>
      <c r="C37">
        <v>7328766.2300000004</v>
      </c>
      <c r="D37">
        <v>3114.65</v>
      </c>
      <c r="E37">
        <v>827560.98</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A80B9-368F-4026-A379-FE9089FFC007}">
  <dimension ref="A1:L201"/>
  <sheetViews>
    <sheetView topLeftCell="J7" workbookViewId="0">
      <selection activeCell="K4" sqref="K4"/>
    </sheetView>
  </sheetViews>
  <sheetFormatPr defaultRowHeight="15" x14ac:dyDescent="0.25"/>
  <cols>
    <col min="1" max="1" width="25.140625" bestFit="1" customWidth="1"/>
    <col min="2" max="2" width="16.7109375" bestFit="1" customWidth="1"/>
    <col min="3" max="3" width="16" bestFit="1" customWidth="1"/>
    <col min="4" max="4" width="18.7109375" bestFit="1" customWidth="1"/>
    <col min="5" max="5" width="17.7109375" bestFit="1" customWidth="1"/>
    <col min="8" max="8" width="23.7109375" bestFit="1" customWidth="1"/>
    <col min="9" max="9" width="16.28515625" bestFit="1" customWidth="1"/>
    <col min="10" max="12" width="13.85546875" bestFit="1" customWidth="1"/>
  </cols>
  <sheetData>
    <row r="1" spans="1:12" x14ac:dyDescent="0.25">
      <c r="A1" t="s">
        <v>5</v>
      </c>
      <c r="B1" t="s">
        <v>6</v>
      </c>
      <c r="C1" t="s">
        <v>7</v>
      </c>
      <c r="D1" t="s">
        <v>8</v>
      </c>
      <c r="E1" t="s">
        <v>9</v>
      </c>
    </row>
    <row r="2" spans="1:12" x14ac:dyDescent="0.25">
      <c r="A2" t="s">
        <v>10</v>
      </c>
      <c r="B2" t="s">
        <v>11</v>
      </c>
      <c r="C2">
        <v>1542321.02</v>
      </c>
      <c r="D2">
        <v>1</v>
      </c>
      <c r="E2">
        <v>2</v>
      </c>
    </row>
    <row r="3" spans="1:12" x14ac:dyDescent="0.25">
      <c r="A3" t="s">
        <v>12</v>
      </c>
      <c r="B3" t="s">
        <v>11</v>
      </c>
      <c r="C3">
        <v>1487129.31</v>
      </c>
      <c r="D3">
        <v>2</v>
      </c>
      <c r="E3">
        <v>2</v>
      </c>
    </row>
    <row r="4" spans="1:12" x14ac:dyDescent="0.25">
      <c r="A4" t="s">
        <v>13</v>
      </c>
      <c r="B4" t="s">
        <v>11</v>
      </c>
      <c r="C4">
        <v>1481527.84</v>
      </c>
      <c r="D4">
        <v>3</v>
      </c>
      <c r="E4">
        <v>1</v>
      </c>
      <c r="H4" s="2" t="s">
        <v>581</v>
      </c>
      <c r="I4" s="2" t="s">
        <v>556</v>
      </c>
    </row>
    <row r="5" spans="1:12" x14ac:dyDescent="0.25">
      <c r="A5" t="s">
        <v>14</v>
      </c>
      <c r="B5" t="s">
        <v>11</v>
      </c>
      <c r="C5">
        <v>1477854.32</v>
      </c>
      <c r="D5">
        <v>4</v>
      </c>
      <c r="E5">
        <v>1</v>
      </c>
      <c r="H5" s="2" t="s">
        <v>573</v>
      </c>
      <c r="I5" t="s">
        <v>11</v>
      </c>
      <c r="J5" t="s">
        <v>69</v>
      </c>
      <c r="K5" t="s">
        <v>101</v>
      </c>
      <c r="L5" t="s">
        <v>557</v>
      </c>
    </row>
    <row r="6" spans="1:12" x14ac:dyDescent="0.25">
      <c r="A6" t="s">
        <v>15</v>
      </c>
      <c r="B6" t="s">
        <v>11</v>
      </c>
      <c r="C6">
        <v>1472131.31</v>
      </c>
      <c r="D6">
        <v>5</v>
      </c>
      <c r="E6">
        <v>1</v>
      </c>
      <c r="H6" s="3" t="s">
        <v>32</v>
      </c>
      <c r="I6" s="4">
        <v>1380618.52</v>
      </c>
      <c r="J6" s="4">
        <v>1370567.97</v>
      </c>
      <c r="K6" s="4">
        <v>1293542.3799999999</v>
      </c>
      <c r="L6" s="4">
        <v>4044728.87</v>
      </c>
    </row>
    <row r="7" spans="1:12" x14ac:dyDescent="0.25">
      <c r="A7" t="s">
        <v>16</v>
      </c>
      <c r="B7" t="s">
        <v>11</v>
      </c>
      <c r="C7">
        <v>1455346.02</v>
      </c>
      <c r="D7">
        <v>6</v>
      </c>
      <c r="E7">
        <v>1</v>
      </c>
      <c r="H7" s="3" t="s">
        <v>74</v>
      </c>
      <c r="I7" s="4"/>
      <c r="J7" s="4">
        <v>2776002.5600000001</v>
      </c>
      <c r="K7" s="4">
        <v>1286854.9099999999</v>
      </c>
      <c r="L7" s="4">
        <v>4062857.47</v>
      </c>
    </row>
    <row r="8" spans="1:12" x14ac:dyDescent="0.25">
      <c r="A8" t="s">
        <v>17</v>
      </c>
      <c r="B8" t="s">
        <v>11</v>
      </c>
      <c r="C8">
        <v>1442083.31</v>
      </c>
      <c r="D8">
        <v>7</v>
      </c>
      <c r="E8">
        <v>1</v>
      </c>
      <c r="H8" s="3" t="s">
        <v>24</v>
      </c>
      <c r="I8" s="4">
        <v>1407443.52</v>
      </c>
      <c r="J8" s="4">
        <v>2665640.67</v>
      </c>
      <c r="K8" s="4"/>
      <c r="L8" s="4">
        <v>4073084.19</v>
      </c>
    </row>
    <row r="9" spans="1:12" x14ac:dyDescent="0.25">
      <c r="A9" t="s">
        <v>18</v>
      </c>
      <c r="B9" t="s">
        <v>11</v>
      </c>
      <c r="C9">
        <v>1438452.71</v>
      </c>
      <c r="D9">
        <v>8</v>
      </c>
      <c r="E9">
        <v>1</v>
      </c>
      <c r="H9" s="3" t="s">
        <v>18</v>
      </c>
      <c r="I9" s="4">
        <v>2754998.82</v>
      </c>
      <c r="J9" s="4">
        <v>1395643.12</v>
      </c>
      <c r="K9" s="4"/>
      <c r="L9" s="4">
        <v>4150641.94</v>
      </c>
    </row>
    <row r="10" spans="1:12" x14ac:dyDescent="0.25">
      <c r="A10" t="s">
        <v>19</v>
      </c>
      <c r="B10" t="s">
        <v>11</v>
      </c>
      <c r="C10">
        <v>1430000.06</v>
      </c>
      <c r="D10">
        <v>9</v>
      </c>
      <c r="E10">
        <v>1</v>
      </c>
      <c r="H10" s="3" t="s">
        <v>22</v>
      </c>
      <c r="I10" s="4">
        <v>1415688.97</v>
      </c>
      <c r="J10" s="4">
        <v>1544419.81</v>
      </c>
      <c r="K10" s="4">
        <v>1338825.8700000001</v>
      </c>
      <c r="L10" s="4">
        <v>4298934.6500000004</v>
      </c>
    </row>
    <row r="11" spans="1:12" x14ac:dyDescent="0.25">
      <c r="A11" t="s">
        <v>20</v>
      </c>
      <c r="B11" t="s">
        <v>11</v>
      </c>
      <c r="C11">
        <v>1427110.37</v>
      </c>
      <c r="D11">
        <v>10</v>
      </c>
      <c r="E11">
        <v>1</v>
      </c>
      <c r="H11" s="3" t="s">
        <v>26</v>
      </c>
      <c r="I11" s="4">
        <v>1396737.36</v>
      </c>
      <c r="J11" s="4">
        <v>2687863.85</v>
      </c>
      <c r="K11" s="4">
        <v>1142845.27</v>
      </c>
      <c r="L11" s="4">
        <v>5227446.4800000004</v>
      </c>
    </row>
    <row r="12" spans="1:12" x14ac:dyDescent="0.25">
      <c r="A12" t="s">
        <v>21</v>
      </c>
      <c r="B12" t="s">
        <v>11</v>
      </c>
      <c r="C12">
        <v>1422581.95</v>
      </c>
      <c r="D12">
        <v>11</v>
      </c>
      <c r="E12">
        <v>1</v>
      </c>
      <c r="H12" s="3" t="s">
        <v>20</v>
      </c>
      <c r="I12" s="4">
        <v>5282241.66</v>
      </c>
      <c r="J12" s="4"/>
      <c r="K12" s="4"/>
      <c r="L12" s="4">
        <v>5282241.66</v>
      </c>
    </row>
    <row r="13" spans="1:12" x14ac:dyDescent="0.25">
      <c r="A13" t="s">
        <v>22</v>
      </c>
      <c r="B13" t="s">
        <v>11</v>
      </c>
      <c r="C13">
        <v>1415688.97</v>
      </c>
      <c r="D13">
        <v>12</v>
      </c>
      <c r="E13">
        <v>1</v>
      </c>
      <c r="H13" s="3" t="s">
        <v>77</v>
      </c>
      <c r="I13" s="4"/>
      <c r="J13" s="4">
        <v>2587394.04</v>
      </c>
      <c r="K13" s="4">
        <v>2820843.53</v>
      </c>
      <c r="L13" s="4">
        <v>5408237.5700000003</v>
      </c>
    </row>
    <row r="14" spans="1:12" x14ac:dyDescent="0.25">
      <c r="A14" t="s">
        <v>23</v>
      </c>
      <c r="B14" t="s">
        <v>11</v>
      </c>
      <c r="C14">
        <v>1410955.15</v>
      </c>
      <c r="D14">
        <v>13</v>
      </c>
      <c r="E14">
        <v>1</v>
      </c>
      <c r="H14" s="3" t="s">
        <v>34</v>
      </c>
      <c r="I14" s="4">
        <v>1373861.77</v>
      </c>
      <c r="J14" s="4">
        <v>3651234.38</v>
      </c>
      <c r="K14" s="4">
        <v>1358967.84</v>
      </c>
      <c r="L14" s="4">
        <v>6384063.9900000002</v>
      </c>
    </row>
    <row r="15" spans="1:12" x14ac:dyDescent="0.25">
      <c r="A15" t="s">
        <v>24</v>
      </c>
      <c r="B15" t="s">
        <v>11</v>
      </c>
      <c r="C15">
        <v>1407443.52</v>
      </c>
      <c r="D15">
        <v>14</v>
      </c>
      <c r="E15">
        <v>1</v>
      </c>
      <c r="H15" s="3" t="s">
        <v>13</v>
      </c>
      <c r="I15" s="4">
        <v>2669890.58</v>
      </c>
      <c r="J15" s="4">
        <v>3688730.99</v>
      </c>
      <c r="K15" s="4">
        <v>2778058.61</v>
      </c>
      <c r="L15" s="4">
        <v>9136680.1799999997</v>
      </c>
    </row>
    <row r="16" spans="1:12" x14ac:dyDescent="0.25">
      <c r="A16" t="s">
        <v>25</v>
      </c>
      <c r="B16" t="s">
        <v>11</v>
      </c>
      <c r="C16">
        <v>1406441.17</v>
      </c>
      <c r="D16">
        <v>15</v>
      </c>
      <c r="E16">
        <v>1</v>
      </c>
      <c r="H16" s="3" t="s">
        <v>557</v>
      </c>
      <c r="I16" s="4">
        <v>17681481.199999999</v>
      </c>
      <c r="J16" s="4">
        <v>22367497.390000001</v>
      </c>
      <c r="K16" s="4">
        <v>12019938.41</v>
      </c>
      <c r="L16" s="4">
        <v>52068917</v>
      </c>
    </row>
    <row r="17" spans="1:5" x14ac:dyDescent="0.25">
      <c r="A17" t="s">
        <v>26</v>
      </c>
      <c r="B17" t="s">
        <v>11</v>
      </c>
      <c r="C17">
        <v>1396737.36</v>
      </c>
      <c r="D17">
        <v>16</v>
      </c>
      <c r="E17">
        <v>1</v>
      </c>
    </row>
    <row r="18" spans="1:5" x14ac:dyDescent="0.25">
      <c r="A18" t="s">
        <v>27</v>
      </c>
      <c r="B18" t="s">
        <v>11</v>
      </c>
      <c r="C18">
        <v>1393708.48</v>
      </c>
      <c r="D18">
        <v>17</v>
      </c>
      <c r="E18">
        <v>1</v>
      </c>
    </row>
    <row r="19" spans="1:5" x14ac:dyDescent="0.25">
      <c r="A19" t="s">
        <v>28</v>
      </c>
      <c r="B19" t="s">
        <v>11</v>
      </c>
      <c r="C19">
        <v>1390501.92</v>
      </c>
      <c r="D19">
        <v>18</v>
      </c>
      <c r="E19">
        <v>1</v>
      </c>
    </row>
    <row r="20" spans="1:5" x14ac:dyDescent="0.25">
      <c r="A20" t="s">
        <v>29</v>
      </c>
      <c r="B20" t="s">
        <v>11</v>
      </c>
      <c r="C20">
        <v>1388206.51</v>
      </c>
      <c r="D20">
        <v>19</v>
      </c>
      <c r="E20">
        <v>1</v>
      </c>
    </row>
    <row r="21" spans="1:5" x14ac:dyDescent="0.25">
      <c r="A21" t="s">
        <v>30</v>
      </c>
      <c r="B21" t="s">
        <v>11</v>
      </c>
      <c r="C21">
        <v>1384674.18</v>
      </c>
      <c r="D21">
        <v>20</v>
      </c>
      <c r="E21">
        <v>1</v>
      </c>
    </row>
    <row r="22" spans="1:5" x14ac:dyDescent="0.25">
      <c r="A22" t="s">
        <v>31</v>
      </c>
      <c r="B22" t="s">
        <v>11</v>
      </c>
      <c r="C22">
        <v>1381131.12</v>
      </c>
      <c r="D22">
        <v>21</v>
      </c>
      <c r="E22">
        <v>1</v>
      </c>
    </row>
    <row r="23" spans="1:5" x14ac:dyDescent="0.25">
      <c r="A23" t="s">
        <v>32</v>
      </c>
      <c r="B23" t="s">
        <v>11</v>
      </c>
      <c r="C23">
        <v>1380618.52</v>
      </c>
      <c r="D23">
        <v>22</v>
      </c>
      <c r="E23">
        <v>1</v>
      </c>
    </row>
    <row r="24" spans="1:5" x14ac:dyDescent="0.25">
      <c r="A24" t="s">
        <v>33</v>
      </c>
      <c r="B24" t="s">
        <v>11</v>
      </c>
      <c r="C24">
        <v>1377033.87</v>
      </c>
      <c r="D24">
        <v>23</v>
      </c>
      <c r="E24">
        <v>1</v>
      </c>
    </row>
    <row r="25" spans="1:5" x14ac:dyDescent="0.25">
      <c r="A25" t="s">
        <v>34</v>
      </c>
      <c r="B25" t="s">
        <v>11</v>
      </c>
      <c r="C25">
        <v>1373861.77</v>
      </c>
      <c r="D25">
        <v>24</v>
      </c>
      <c r="E25">
        <v>1</v>
      </c>
    </row>
    <row r="26" spans="1:5" x14ac:dyDescent="0.25">
      <c r="A26" t="s">
        <v>33</v>
      </c>
      <c r="B26" t="s">
        <v>11</v>
      </c>
      <c r="C26">
        <v>1372057.55</v>
      </c>
      <c r="D26">
        <v>25</v>
      </c>
      <c r="E26">
        <v>1</v>
      </c>
    </row>
    <row r="27" spans="1:5" x14ac:dyDescent="0.25">
      <c r="A27" t="s">
        <v>35</v>
      </c>
      <c r="B27" t="s">
        <v>11</v>
      </c>
      <c r="C27">
        <v>1371659.67</v>
      </c>
      <c r="D27">
        <v>26</v>
      </c>
      <c r="E27">
        <v>1</v>
      </c>
    </row>
    <row r="28" spans="1:5" x14ac:dyDescent="0.25">
      <c r="A28" t="s">
        <v>20</v>
      </c>
      <c r="B28" t="s">
        <v>11</v>
      </c>
      <c r="C28">
        <v>1367730.59</v>
      </c>
      <c r="D28">
        <v>27</v>
      </c>
      <c r="E28">
        <v>1</v>
      </c>
    </row>
    <row r="29" spans="1:5" x14ac:dyDescent="0.25">
      <c r="A29" t="s">
        <v>36</v>
      </c>
      <c r="B29" t="s">
        <v>11</v>
      </c>
      <c r="C29">
        <v>1365703.21</v>
      </c>
      <c r="D29">
        <v>28</v>
      </c>
      <c r="E29">
        <v>1</v>
      </c>
    </row>
    <row r="30" spans="1:5" x14ac:dyDescent="0.25">
      <c r="A30" t="s">
        <v>37</v>
      </c>
      <c r="B30" t="s">
        <v>11</v>
      </c>
      <c r="C30">
        <v>1362093.27</v>
      </c>
      <c r="D30">
        <v>29</v>
      </c>
      <c r="E30">
        <v>1</v>
      </c>
    </row>
    <row r="31" spans="1:5" x14ac:dyDescent="0.25">
      <c r="A31" t="s">
        <v>38</v>
      </c>
      <c r="B31" t="s">
        <v>11</v>
      </c>
      <c r="C31">
        <v>1355292.51</v>
      </c>
      <c r="D31">
        <v>30</v>
      </c>
      <c r="E31">
        <v>1</v>
      </c>
    </row>
    <row r="32" spans="1:5" x14ac:dyDescent="0.25">
      <c r="A32" t="s">
        <v>39</v>
      </c>
      <c r="B32" t="s">
        <v>11</v>
      </c>
      <c r="C32">
        <v>1347738.29</v>
      </c>
      <c r="D32">
        <v>31</v>
      </c>
      <c r="E32">
        <v>1</v>
      </c>
    </row>
    <row r="33" spans="1:5" x14ac:dyDescent="0.25">
      <c r="A33" t="s">
        <v>40</v>
      </c>
      <c r="B33" t="s">
        <v>11</v>
      </c>
      <c r="C33">
        <v>1344682.15</v>
      </c>
      <c r="D33">
        <v>32</v>
      </c>
      <c r="E33">
        <v>1</v>
      </c>
    </row>
    <row r="34" spans="1:5" x14ac:dyDescent="0.25">
      <c r="A34" t="s">
        <v>41</v>
      </c>
      <c r="B34" t="s">
        <v>11</v>
      </c>
      <c r="C34">
        <v>1339528.67</v>
      </c>
      <c r="D34">
        <v>33</v>
      </c>
      <c r="E34">
        <v>1</v>
      </c>
    </row>
    <row r="35" spans="1:5" x14ac:dyDescent="0.25">
      <c r="A35" t="s">
        <v>42</v>
      </c>
      <c r="B35" t="s">
        <v>11</v>
      </c>
      <c r="C35">
        <v>1339225.58</v>
      </c>
      <c r="D35">
        <v>34</v>
      </c>
      <c r="E35">
        <v>1</v>
      </c>
    </row>
    <row r="36" spans="1:5" x14ac:dyDescent="0.25">
      <c r="A36" t="s">
        <v>43</v>
      </c>
      <c r="B36" t="s">
        <v>11</v>
      </c>
      <c r="C36">
        <v>1327655.2</v>
      </c>
      <c r="D36">
        <v>35</v>
      </c>
      <c r="E36">
        <v>1</v>
      </c>
    </row>
    <row r="37" spans="1:5" x14ac:dyDescent="0.25">
      <c r="A37" t="s">
        <v>18</v>
      </c>
      <c r="B37" t="s">
        <v>11</v>
      </c>
      <c r="C37">
        <v>1316546.1100000001</v>
      </c>
      <c r="D37">
        <v>36</v>
      </c>
      <c r="E37">
        <v>1</v>
      </c>
    </row>
    <row r="38" spans="1:5" x14ac:dyDescent="0.25">
      <c r="A38" t="s">
        <v>44</v>
      </c>
      <c r="B38" t="s">
        <v>11</v>
      </c>
      <c r="C38">
        <v>1313084.54</v>
      </c>
      <c r="D38">
        <v>37</v>
      </c>
      <c r="E38">
        <v>1</v>
      </c>
    </row>
    <row r="39" spans="1:5" x14ac:dyDescent="0.25">
      <c r="A39" t="s">
        <v>45</v>
      </c>
      <c r="B39" t="s">
        <v>11</v>
      </c>
      <c r="C39">
        <v>1307403.24</v>
      </c>
      <c r="D39">
        <v>38</v>
      </c>
      <c r="E39">
        <v>1</v>
      </c>
    </row>
    <row r="40" spans="1:5" x14ac:dyDescent="0.25">
      <c r="A40" t="s">
        <v>46</v>
      </c>
      <c r="B40" t="s">
        <v>11</v>
      </c>
      <c r="C40">
        <v>1303201.95</v>
      </c>
      <c r="D40">
        <v>39</v>
      </c>
      <c r="E40">
        <v>1</v>
      </c>
    </row>
    <row r="41" spans="1:5" x14ac:dyDescent="0.25">
      <c r="A41" t="s">
        <v>47</v>
      </c>
      <c r="B41" t="s">
        <v>11</v>
      </c>
      <c r="C41">
        <v>1300587.82</v>
      </c>
      <c r="D41">
        <v>40</v>
      </c>
      <c r="E41">
        <v>1</v>
      </c>
    </row>
    <row r="42" spans="1:5" x14ac:dyDescent="0.25">
      <c r="A42" t="s">
        <v>48</v>
      </c>
      <c r="B42" t="s">
        <v>11</v>
      </c>
      <c r="C42">
        <v>1299339.83</v>
      </c>
      <c r="D42">
        <v>41</v>
      </c>
      <c r="E42">
        <v>1</v>
      </c>
    </row>
    <row r="43" spans="1:5" x14ac:dyDescent="0.25">
      <c r="A43" t="s">
        <v>30</v>
      </c>
      <c r="B43" t="s">
        <v>11</v>
      </c>
      <c r="C43">
        <v>1292863.72</v>
      </c>
      <c r="D43">
        <v>42</v>
      </c>
      <c r="E43">
        <v>1</v>
      </c>
    </row>
    <row r="44" spans="1:5" x14ac:dyDescent="0.25">
      <c r="A44" t="s">
        <v>41</v>
      </c>
      <c r="B44" t="s">
        <v>11</v>
      </c>
      <c r="C44">
        <v>1292360.3700000001</v>
      </c>
      <c r="D44">
        <v>43</v>
      </c>
      <c r="E44">
        <v>1</v>
      </c>
    </row>
    <row r="45" spans="1:5" x14ac:dyDescent="0.25">
      <c r="A45" t="s">
        <v>47</v>
      </c>
      <c r="B45" t="s">
        <v>11</v>
      </c>
      <c r="C45">
        <v>1291846.55</v>
      </c>
      <c r="D45">
        <v>44</v>
      </c>
      <c r="E45">
        <v>1</v>
      </c>
    </row>
    <row r="46" spans="1:5" x14ac:dyDescent="0.25">
      <c r="A46" t="s">
        <v>20</v>
      </c>
      <c r="B46" t="s">
        <v>11</v>
      </c>
      <c r="C46">
        <v>1285479.3799999999</v>
      </c>
      <c r="D46">
        <v>45</v>
      </c>
      <c r="E46">
        <v>1</v>
      </c>
    </row>
    <row r="47" spans="1:5" x14ac:dyDescent="0.25">
      <c r="A47" t="s">
        <v>49</v>
      </c>
      <c r="B47" t="s">
        <v>11</v>
      </c>
      <c r="C47">
        <v>1282929.8700000001</v>
      </c>
      <c r="D47">
        <v>46</v>
      </c>
      <c r="E47">
        <v>1</v>
      </c>
    </row>
    <row r="48" spans="1:5" x14ac:dyDescent="0.25">
      <c r="A48" t="s">
        <v>25</v>
      </c>
      <c r="B48" t="s">
        <v>11</v>
      </c>
      <c r="C48">
        <v>1281108.46</v>
      </c>
      <c r="D48">
        <v>47</v>
      </c>
      <c r="E48">
        <v>1</v>
      </c>
    </row>
    <row r="49" spans="1:5" x14ac:dyDescent="0.25">
      <c r="A49" t="s">
        <v>46</v>
      </c>
      <c r="B49" t="s">
        <v>11</v>
      </c>
      <c r="C49">
        <v>1279684.01</v>
      </c>
      <c r="D49">
        <v>48</v>
      </c>
      <c r="E49">
        <v>1</v>
      </c>
    </row>
    <row r="50" spans="1:5" x14ac:dyDescent="0.25">
      <c r="A50" t="s">
        <v>50</v>
      </c>
      <c r="B50" t="s">
        <v>11</v>
      </c>
      <c r="C50">
        <v>1277104.3999999999</v>
      </c>
      <c r="D50">
        <v>49</v>
      </c>
      <c r="E50">
        <v>1</v>
      </c>
    </row>
    <row r="51" spans="1:5" x14ac:dyDescent="0.25">
      <c r="A51" t="s">
        <v>38</v>
      </c>
      <c r="B51" t="s">
        <v>11</v>
      </c>
      <c r="C51">
        <v>1271882.6399999999</v>
      </c>
      <c r="D51">
        <v>50</v>
      </c>
      <c r="E51">
        <v>1</v>
      </c>
    </row>
    <row r="52" spans="1:5" x14ac:dyDescent="0.25">
      <c r="A52" t="s">
        <v>16</v>
      </c>
      <c r="B52" t="s">
        <v>11</v>
      </c>
      <c r="C52">
        <v>1270280.25</v>
      </c>
      <c r="D52">
        <v>51</v>
      </c>
      <c r="E52">
        <v>1</v>
      </c>
    </row>
    <row r="53" spans="1:5" x14ac:dyDescent="0.25">
      <c r="A53" t="s">
        <v>51</v>
      </c>
      <c r="B53" t="s">
        <v>11</v>
      </c>
      <c r="C53">
        <v>1268580.3600000001</v>
      </c>
      <c r="D53">
        <v>52</v>
      </c>
      <c r="E53">
        <v>1</v>
      </c>
    </row>
    <row r="54" spans="1:5" x14ac:dyDescent="0.25">
      <c r="A54" t="s">
        <v>39</v>
      </c>
      <c r="B54" t="s">
        <v>11</v>
      </c>
      <c r="C54">
        <v>1265181.02</v>
      </c>
      <c r="D54">
        <v>53</v>
      </c>
      <c r="E54">
        <v>1</v>
      </c>
    </row>
    <row r="55" spans="1:5" x14ac:dyDescent="0.25">
      <c r="A55" t="s">
        <v>52</v>
      </c>
      <c r="B55" t="s">
        <v>11</v>
      </c>
      <c r="C55">
        <v>1255982.48</v>
      </c>
      <c r="D55">
        <v>54</v>
      </c>
      <c r="E55">
        <v>1</v>
      </c>
    </row>
    <row r="56" spans="1:5" x14ac:dyDescent="0.25">
      <c r="A56" t="s">
        <v>53</v>
      </c>
      <c r="B56" t="s">
        <v>11</v>
      </c>
      <c r="C56">
        <v>1250784.67</v>
      </c>
      <c r="D56">
        <v>55</v>
      </c>
      <c r="E56">
        <v>1</v>
      </c>
    </row>
    <row r="57" spans="1:5" x14ac:dyDescent="0.25">
      <c r="A57" t="s">
        <v>54</v>
      </c>
      <c r="B57" t="s">
        <v>11</v>
      </c>
      <c r="C57">
        <v>1247107.8400000001</v>
      </c>
      <c r="D57">
        <v>56</v>
      </c>
      <c r="E57">
        <v>1</v>
      </c>
    </row>
    <row r="58" spans="1:5" x14ac:dyDescent="0.25">
      <c r="A58" t="s">
        <v>55</v>
      </c>
      <c r="B58" t="s">
        <v>11</v>
      </c>
      <c r="C58">
        <v>1244544.47</v>
      </c>
      <c r="D58">
        <v>57</v>
      </c>
      <c r="E58">
        <v>1</v>
      </c>
    </row>
    <row r="59" spans="1:5" x14ac:dyDescent="0.25">
      <c r="A59" t="s">
        <v>47</v>
      </c>
      <c r="B59" t="s">
        <v>11</v>
      </c>
      <c r="C59">
        <v>1241692.6299999999</v>
      </c>
      <c r="D59">
        <v>58</v>
      </c>
      <c r="E59">
        <v>1</v>
      </c>
    </row>
    <row r="60" spans="1:5" x14ac:dyDescent="0.25">
      <c r="A60" t="s">
        <v>56</v>
      </c>
      <c r="B60" t="s">
        <v>11</v>
      </c>
      <c r="C60">
        <v>1240113.8799999999</v>
      </c>
      <c r="D60">
        <v>59</v>
      </c>
      <c r="E60">
        <v>1</v>
      </c>
    </row>
    <row r="61" spans="1:5" x14ac:dyDescent="0.25">
      <c r="A61" t="s">
        <v>57</v>
      </c>
      <c r="B61" t="s">
        <v>11</v>
      </c>
      <c r="C61">
        <v>1229648.29</v>
      </c>
      <c r="D61">
        <v>60</v>
      </c>
      <c r="E61">
        <v>1</v>
      </c>
    </row>
    <row r="62" spans="1:5" x14ac:dyDescent="0.25">
      <c r="A62" t="s">
        <v>58</v>
      </c>
      <c r="B62" t="s">
        <v>11</v>
      </c>
      <c r="C62">
        <v>1217262.46</v>
      </c>
      <c r="D62">
        <v>61</v>
      </c>
      <c r="E62">
        <v>1</v>
      </c>
    </row>
    <row r="63" spans="1:5" x14ac:dyDescent="0.25">
      <c r="A63" t="s">
        <v>59</v>
      </c>
      <c r="B63" t="s">
        <v>11</v>
      </c>
      <c r="C63">
        <v>1215355.3999999999</v>
      </c>
      <c r="D63">
        <v>62</v>
      </c>
      <c r="E63">
        <v>1</v>
      </c>
    </row>
    <row r="64" spans="1:5" x14ac:dyDescent="0.25">
      <c r="A64" t="s">
        <v>60</v>
      </c>
      <c r="B64" t="s">
        <v>11</v>
      </c>
      <c r="C64">
        <v>1214918.25</v>
      </c>
      <c r="D64">
        <v>63</v>
      </c>
      <c r="E64">
        <v>1</v>
      </c>
    </row>
    <row r="65" spans="1:5" x14ac:dyDescent="0.25">
      <c r="A65" t="s">
        <v>61</v>
      </c>
      <c r="B65" t="s">
        <v>11</v>
      </c>
      <c r="C65">
        <v>1204862.83</v>
      </c>
      <c r="D65">
        <v>64</v>
      </c>
      <c r="E65">
        <v>1</v>
      </c>
    </row>
    <row r="66" spans="1:5" x14ac:dyDescent="0.25">
      <c r="A66" t="s">
        <v>62</v>
      </c>
      <c r="B66" t="s">
        <v>11</v>
      </c>
      <c r="C66">
        <v>1204644.72</v>
      </c>
      <c r="D66">
        <v>65</v>
      </c>
      <c r="E66">
        <v>1</v>
      </c>
    </row>
    <row r="67" spans="1:5" x14ac:dyDescent="0.25">
      <c r="A67" t="s">
        <v>20</v>
      </c>
      <c r="B67" t="s">
        <v>11</v>
      </c>
      <c r="C67">
        <v>1201921.32</v>
      </c>
      <c r="D67">
        <v>66</v>
      </c>
      <c r="E67">
        <v>1</v>
      </c>
    </row>
    <row r="68" spans="1:5" x14ac:dyDescent="0.25">
      <c r="A68" t="s">
        <v>13</v>
      </c>
      <c r="B68" t="s">
        <v>11</v>
      </c>
      <c r="C68">
        <v>1188362.74</v>
      </c>
      <c r="D68">
        <v>67</v>
      </c>
      <c r="E68">
        <v>1</v>
      </c>
    </row>
    <row r="69" spans="1:5" x14ac:dyDescent="0.25">
      <c r="A69" t="s">
        <v>46</v>
      </c>
      <c r="B69" t="s">
        <v>11</v>
      </c>
      <c r="C69">
        <v>1188145.8600000001</v>
      </c>
      <c r="D69">
        <v>68</v>
      </c>
      <c r="E69">
        <v>1</v>
      </c>
    </row>
    <row r="70" spans="1:5" x14ac:dyDescent="0.25">
      <c r="A70" t="s">
        <v>63</v>
      </c>
      <c r="B70" t="s">
        <v>11</v>
      </c>
      <c r="C70">
        <v>1181340.71</v>
      </c>
      <c r="D70">
        <v>69</v>
      </c>
      <c r="E70">
        <v>1</v>
      </c>
    </row>
    <row r="71" spans="1:5" x14ac:dyDescent="0.25">
      <c r="A71" t="s">
        <v>64</v>
      </c>
      <c r="B71" t="s">
        <v>11</v>
      </c>
      <c r="C71">
        <v>1178611.21</v>
      </c>
      <c r="D71">
        <v>70</v>
      </c>
      <c r="E71">
        <v>1</v>
      </c>
    </row>
    <row r="72" spans="1:5" x14ac:dyDescent="0.25">
      <c r="A72" t="s">
        <v>65</v>
      </c>
      <c r="B72" t="s">
        <v>11</v>
      </c>
      <c r="C72">
        <v>1171445.47</v>
      </c>
      <c r="D72">
        <v>71</v>
      </c>
      <c r="E72">
        <v>1</v>
      </c>
    </row>
    <row r="73" spans="1:5" x14ac:dyDescent="0.25">
      <c r="A73" t="s">
        <v>21</v>
      </c>
      <c r="B73" t="s">
        <v>11</v>
      </c>
      <c r="C73">
        <v>1171211.04</v>
      </c>
      <c r="D73">
        <v>72</v>
      </c>
      <c r="E73">
        <v>1</v>
      </c>
    </row>
    <row r="74" spans="1:5" x14ac:dyDescent="0.25">
      <c r="A74" t="s">
        <v>66</v>
      </c>
      <c r="B74" t="s">
        <v>11</v>
      </c>
      <c r="C74">
        <v>1160827.8899999999</v>
      </c>
      <c r="D74">
        <v>73</v>
      </c>
      <c r="E74">
        <v>1</v>
      </c>
    </row>
    <row r="75" spans="1:5" x14ac:dyDescent="0.25">
      <c r="A75" t="s">
        <v>67</v>
      </c>
      <c r="B75" t="s">
        <v>11</v>
      </c>
      <c r="C75">
        <v>1157284.0900000001</v>
      </c>
      <c r="D75">
        <v>74</v>
      </c>
      <c r="E75">
        <v>1</v>
      </c>
    </row>
    <row r="76" spans="1:5" x14ac:dyDescent="0.25">
      <c r="A76" t="s">
        <v>68</v>
      </c>
      <c r="B76" t="s">
        <v>11</v>
      </c>
      <c r="C76">
        <v>1152769.5</v>
      </c>
      <c r="D76">
        <v>75</v>
      </c>
      <c r="E76">
        <v>1</v>
      </c>
    </row>
    <row r="77" spans="1:5" x14ac:dyDescent="0.25">
      <c r="A77" t="s">
        <v>22</v>
      </c>
      <c r="B77" t="s">
        <v>69</v>
      </c>
      <c r="C77">
        <v>1544419.81</v>
      </c>
      <c r="D77">
        <v>1</v>
      </c>
      <c r="E77">
        <v>2</v>
      </c>
    </row>
    <row r="78" spans="1:5" x14ac:dyDescent="0.25">
      <c r="A78" t="s">
        <v>70</v>
      </c>
      <c r="B78" t="s">
        <v>69</v>
      </c>
      <c r="C78">
        <v>1483188.9</v>
      </c>
      <c r="D78">
        <v>2</v>
      </c>
      <c r="E78">
        <v>2</v>
      </c>
    </row>
    <row r="79" spans="1:5" x14ac:dyDescent="0.25">
      <c r="A79" t="s">
        <v>71</v>
      </c>
      <c r="B79" t="s">
        <v>69</v>
      </c>
      <c r="C79">
        <v>1437776.93</v>
      </c>
      <c r="D79">
        <v>3</v>
      </c>
      <c r="E79">
        <v>2</v>
      </c>
    </row>
    <row r="80" spans="1:5" x14ac:dyDescent="0.25">
      <c r="A80" t="s">
        <v>72</v>
      </c>
      <c r="B80" t="s">
        <v>69</v>
      </c>
      <c r="C80">
        <v>1431495.57</v>
      </c>
      <c r="D80">
        <v>4</v>
      </c>
      <c r="E80">
        <v>2</v>
      </c>
    </row>
    <row r="81" spans="1:5" x14ac:dyDescent="0.25">
      <c r="A81" t="s">
        <v>73</v>
      </c>
      <c r="B81" t="s">
        <v>69</v>
      </c>
      <c r="C81">
        <v>1411704.49</v>
      </c>
      <c r="D81">
        <v>5</v>
      </c>
      <c r="E81">
        <v>2</v>
      </c>
    </row>
    <row r="82" spans="1:5" x14ac:dyDescent="0.25">
      <c r="A82" t="s">
        <v>56</v>
      </c>
      <c r="B82" t="s">
        <v>69</v>
      </c>
      <c r="C82">
        <v>1407816.21</v>
      </c>
      <c r="D82">
        <v>6</v>
      </c>
      <c r="E82">
        <v>2</v>
      </c>
    </row>
    <row r="83" spans="1:5" x14ac:dyDescent="0.25">
      <c r="A83" t="s">
        <v>26</v>
      </c>
      <c r="B83" t="s">
        <v>69</v>
      </c>
      <c r="C83">
        <v>1403949.53</v>
      </c>
      <c r="D83">
        <v>7</v>
      </c>
      <c r="E83">
        <v>2</v>
      </c>
    </row>
    <row r="84" spans="1:5" x14ac:dyDescent="0.25">
      <c r="A84" t="s">
        <v>74</v>
      </c>
      <c r="B84" t="s">
        <v>69</v>
      </c>
      <c r="C84">
        <v>1401500.06</v>
      </c>
      <c r="D84">
        <v>8</v>
      </c>
      <c r="E84">
        <v>2</v>
      </c>
    </row>
    <row r="85" spans="1:5" x14ac:dyDescent="0.25">
      <c r="A85" t="s">
        <v>24</v>
      </c>
      <c r="B85" t="s">
        <v>69</v>
      </c>
      <c r="C85">
        <v>1396599.06</v>
      </c>
      <c r="D85">
        <v>9</v>
      </c>
      <c r="E85">
        <v>2</v>
      </c>
    </row>
    <row r="86" spans="1:5" x14ac:dyDescent="0.25">
      <c r="A86" t="s">
        <v>18</v>
      </c>
      <c r="B86" t="s">
        <v>69</v>
      </c>
      <c r="C86">
        <v>1395643.12</v>
      </c>
      <c r="D86">
        <v>10</v>
      </c>
      <c r="E86">
        <v>2</v>
      </c>
    </row>
    <row r="87" spans="1:5" x14ac:dyDescent="0.25">
      <c r="A87" t="s">
        <v>75</v>
      </c>
      <c r="B87" t="s">
        <v>69</v>
      </c>
      <c r="C87">
        <v>1383537.61</v>
      </c>
      <c r="D87">
        <v>11</v>
      </c>
      <c r="E87">
        <v>2</v>
      </c>
    </row>
    <row r="88" spans="1:5" x14ac:dyDescent="0.25">
      <c r="A88" t="s">
        <v>76</v>
      </c>
      <c r="B88" t="s">
        <v>69</v>
      </c>
      <c r="C88">
        <v>1380811.11</v>
      </c>
      <c r="D88">
        <v>12</v>
      </c>
      <c r="E88">
        <v>2</v>
      </c>
    </row>
    <row r="89" spans="1:5" x14ac:dyDescent="0.25">
      <c r="A89" t="s">
        <v>77</v>
      </c>
      <c r="B89" t="s">
        <v>69</v>
      </c>
      <c r="C89">
        <v>1380811.04</v>
      </c>
      <c r="D89">
        <v>13</v>
      </c>
      <c r="E89">
        <v>2</v>
      </c>
    </row>
    <row r="90" spans="1:5" x14ac:dyDescent="0.25">
      <c r="A90" t="s">
        <v>37</v>
      </c>
      <c r="B90" t="s">
        <v>69</v>
      </c>
      <c r="C90">
        <v>1377741.38</v>
      </c>
      <c r="D90">
        <v>14</v>
      </c>
      <c r="E90">
        <v>2</v>
      </c>
    </row>
    <row r="91" spans="1:5" x14ac:dyDescent="0.25">
      <c r="A91" t="s">
        <v>52</v>
      </c>
      <c r="B91" t="s">
        <v>69</v>
      </c>
      <c r="C91">
        <v>1376445.22</v>
      </c>
      <c r="D91">
        <v>15</v>
      </c>
      <c r="E91">
        <v>2</v>
      </c>
    </row>
    <row r="92" spans="1:5" x14ac:dyDescent="0.25">
      <c r="A92" t="s">
        <v>74</v>
      </c>
      <c r="B92" t="s">
        <v>69</v>
      </c>
      <c r="C92">
        <v>1374502.5</v>
      </c>
      <c r="D92">
        <v>16</v>
      </c>
      <c r="E92">
        <v>2</v>
      </c>
    </row>
    <row r="93" spans="1:5" x14ac:dyDescent="0.25">
      <c r="A93" t="s">
        <v>32</v>
      </c>
      <c r="B93" t="s">
        <v>69</v>
      </c>
      <c r="C93">
        <v>1370567.97</v>
      </c>
      <c r="D93">
        <v>17</v>
      </c>
      <c r="E93">
        <v>2</v>
      </c>
    </row>
    <row r="94" spans="1:5" x14ac:dyDescent="0.25">
      <c r="A94" t="s">
        <v>78</v>
      </c>
      <c r="B94" t="s">
        <v>69</v>
      </c>
      <c r="C94">
        <v>1365203.09</v>
      </c>
      <c r="D94">
        <v>18</v>
      </c>
      <c r="E94">
        <v>2</v>
      </c>
    </row>
    <row r="95" spans="1:5" x14ac:dyDescent="0.25">
      <c r="A95" t="s">
        <v>79</v>
      </c>
      <c r="B95" t="s">
        <v>69</v>
      </c>
      <c r="C95">
        <v>1362145.97</v>
      </c>
      <c r="D95">
        <v>19</v>
      </c>
      <c r="E95">
        <v>2</v>
      </c>
    </row>
    <row r="96" spans="1:5" x14ac:dyDescent="0.25">
      <c r="A96" t="s">
        <v>13</v>
      </c>
      <c r="B96" t="s">
        <v>69</v>
      </c>
      <c r="C96">
        <v>1358234.19</v>
      </c>
      <c r="D96">
        <v>20</v>
      </c>
      <c r="E96">
        <v>2</v>
      </c>
    </row>
    <row r="97" spans="1:5" x14ac:dyDescent="0.25">
      <c r="A97" t="s">
        <v>80</v>
      </c>
      <c r="B97" t="s">
        <v>69</v>
      </c>
      <c r="C97">
        <v>1353736.06</v>
      </c>
      <c r="D97">
        <v>21</v>
      </c>
      <c r="E97">
        <v>2</v>
      </c>
    </row>
    <row r="98" spans="1:5" x14ac:dyDescent="0.25">
      <c r="A98" t="s">
        <v>81</v>
      </c>
      <c r="B98" t="s">
        <v>69</v>
      </c>
      <c r="C98">
        <v>1342987.58</v>
      </c>
      <c r="D98">
        <v>22</v>
      </c>
      <c r="E98">
        <v>2</v>
      </c>
    </row>
    <row r="99" spans="1:5" x14ac:dyDescent="0.25">
      <c r="A99" t="s">
        <v>82</v>
      </c>
      <c r="B99" t="s">
        <v>69</v>
      </c>
      <c r="C99">
        <v>1337100.45</v>
      </c>
      <c r="D99">
        <v>23</v>
      </c>
      <c r="E99">
        <v>2</v>
      </c>
    </row>
    <row r="100" spans="1:5" x14ac:dyDescent="0.25">
      <c r="A100" t="s">
        <v>83</v>
      </c>
      <c r="B100" t="s">
        <v>69</v>
      </c>
      <c r="C100">
        <v>1333896.48</v>
      </c>
      <c r="D100">
        <v>24</v>
      </c>
      <c r="E100">
        <v>2</v>
      </c>
    </row>
    <row r="101" spans="1:5" x14ac:dyDescent="0.25">
      <c r="A101" t="s">
        <v>84</v>
      </c>
      <c r="B101" t="s">
        <v>69</v>
      </c>
      <c r="C101">
        <v>1333282.23</v>
      </c>
      <c r="D101">
        <v>25</v>
      </c>
      <c r="E101">
        <v>2</v>
      </c>
    </row>
    <row r="102" spans="1:5" x14ac:dyDescent="0.25">
      <c r="A102" t="s">
        <v>85</v>
      </c>
      <c r="B102" t="s">
        <v>69</v>
      </c>
      <c r="C102">
        <v>1329863</v>
      </c>
      <c r="D102">
        <v>26</v>
      </c>
      <c r="E102">
        <v>2</v>
      </c>
    </row>
    <row r="103" spans="1:5" x14ac:dyDescent="0.25">
      <c r="A103" t="s">
        <v>86</v>
      </c>
      <c r="B103" t="s">
        <v>69</v>
      </c>
      <c r="C103">
        <v>1322005.02</v>
      </c>
      <c r="D103">
        <v>27</v>
      </c>
      <c r="E103">
        <v>2</v>
      </c>
    </row>
    <row r="104" spans="1:5" x14ac:dyDescent="0.25">
      <c r="A104" t="s">
        <v>34</v>
      </c>
      <c r="B104" t="s">
        <v>69</v>
      </c>
      <c r="C104">
        <v>1320658.08</v>
      </c>
      <c r="D104">
        <v>28</v>
      </c>
      <c r="E104">
        <v>2</v>
      </c>
    </row>
    <row r="105" spans="1:5" x14ac:dyDescent="0.25">
      <c r="A105" t="s">
        <v>36</v>
      </c>
      <c r="B105" t="s">
        <v>69</v>
      </c>
      <c r="C105">
        <v>1319304.1399999999</v>
      </c>
      <c r="D105">
        <v>29</v>
      </c>
      <c r="E105">
        <v>2</v>
      </c>
    </row>
    <row r="106" spans="1:5" x14ac:dyDescent="0.25">
      <c r="A106" t="s">
        <v>51</v>
      </c>
      <c r="B106" t="s">
        <v>69</v>
      </c>
      <c r="C106">
        <v>1305796.93</v>
      </c>
      <c r="D106">
        <v>30</v>
      </c>
      <c r="E106">
        <v>2</v>
      </c>
    </row>
    <row r="107" spans="1:5" x14ac:dyDescent="0.25">
      <c r="A107" t="s">
        <v>48</v>
      </c>
      <c r="B107" t="s">
        <v>69</v>
      </c>
      <c r="C107">
        <v>1304636.93</v>
      </c>
      <c r="D107">
        <v>31</v>
      </c>
      <c r="E107">
        <v>2</v>
      </c>
    </row>
    <row r="108" spans="1:5" x14ac:dyDescent="0.25">
      <c r="A108" t="s">
        <v>10</v>
      </c>
      <c r="B108" t="s">
        <v>69</v>
      </c>
      <c r="C108">
        <v>1301761</v>
      </c>
      <c r="D108">
        <v>32</v>
      </c>
      <c r="E108">
        <v>2</v>
      </c>
    </row>
    <row r="109" spans="1:5" x14ac:dyDescent="0.25">
      <c r="A109" t="s">
        <v>87</v>
      </c>
      <c r="B109" t="s">
        <v>69</v>
      </c>
      <c r="C109">
        <v>1301078.23</v>
      </c>
      <c r="D109">
        <v>33</v>
      </c>
      <c r="E109">
        <v>2</v>
      </c>
    </row>
    <row r="110" spans="1:5" x14ac:dyDescent="0.25">
      <c r="A110" t="s">
        <v>88</v>
      </c>
      <c r="B110" t="s">
        <v>69</v>
      </c>
      <c r="C110">
        <v>1298680.6200000001</v>
      </c>
      <c r="D110">
        <v>34</v>
      </c>
      <c r="E110">
        <v>2</v>
      </c>
    </row>
    <row r="111" spans="1:5" x14ac:dyDescent="0.25">
      <c r="A111" t="s">
        <v>89</v>
      </c>
      <c r="B111" t="s">
        <v>69</v>
      </c>
      <c r="C111">
        <v>1294063.42</v>
      </c>
      <c r="D111">
        <v>35</v>
      </c>
      <c r="E111">
        <v>2</v>
      </c>
    </row>
    <row r="112" spans="1:5" x14ac:dyDescent="0.25">
      <c r="A112" t="s">
        <v>62</v>
      </c>
      <c r="B112" t="s">
        <v>69</v>
      </c>
      <c r="C112">
        <v>1287925.8700000001</v>
      </c>
      <c r="D112">
        <v>36</v>
      </c>
      <c r="E112">
        <v>2</v>
      </c>
    </row>
    <row r="113" spans="1:5" x14ac:dyDescent="0.25">
      <c r="A113" t="s">
        <v>26</v>
      </c>
      <c r="B113" t="s">
        <v>69</v>
      </c>
      <c r="C113">
        <v>1283914.32</v>
      </c>
      <c r="D113">
        <v>37</v>
      </c>
      <c r="E113">
        <v>2</v>
      </c>
    </row>
    <row r="114" spans="1:5" x14ac:dyDescent="0.25">
      <c r="A114" t="s">
        <v>87</v>
      </c>
      <c r="B114" t="s">
        <v>69</v>
      </c>
      <c r="C114">
        <v>1272423.8899999999</v>
      </c>
      <c r="D114">
        <v>38</v>
      </c>
      <c r="E114">
        <v>2</v>
      </c>
    </row>
    <row r="115" spans="1:5" x14ac:dyDescent="0.25">
      <c r="A115" t="s">
        <v>90</v>
      </c>
      <c r="B115" t="s">
        <v>69</v>
      </c>
      <c r="C115">
        <v>1272325.6200000001</v>
      </c>
      <c r="D115">
        <v>39</v>
      </c>
      <c r="E115">
        <v>2</v>
      </c>
    </row>
    <row r="116" spans="1:5" x14ac:dyDescent="0.25">
      <c r="A116" t="s">
        <v>24</v>
      </c>
      <c r="B116" t="s">
        <v>69</v>
      </c>
      <c r="C116">
        <v>1269041.6100000001</v>
      </c>
      <c r="D116">
        <v>40</v>
      </c>
      <c r="E116">
        <v>2</v>
      </c>
    </row>
    <row r="117" spans="1:5" x14ac:dyDescent="0.25">
      <c r="A117" t="s">
        <v>25</v>
      </c>
      <c r="B117" t="s">
        <v>69</v>
      </c>
      <c r="C117">
        <v>1268337.8999999999</v>
      </c>
      <c r="D117">
        <v>41</v>
      </c>
      <c r="E117">
        <v>2</v>
      </c>
    </row>
    <row r="118" spans="1:5" x14ac:dyDescent="0.25">
      <c r="A118" t="s">
        <v>91</v>
      </c>
      <c r="B118" t="s">
        <v>69</v>
      </c>
      <c r="C118">
        <v>1267734.99</v>
      </c>
      <c r="D118">
        <v>42</v>
      </c>
      <c r="E118">
        <v>2</v>
      </c>
    </row>
    <row r="119" spans="1:5" x14ac:dyDescent="0.25">
      <c r="A119" t="s">
        <v>19</v>
      </c>
      <c r="B119" t="s">
        <v>69</v>
      </c>
      <c r="C119">
        <v>1265014.18</v>
      </c>
      <c r="D119">
        <v>43</v>
      </c>
      <c r="E119">
        <v>2</v>
      </c>
    </row>
    <row r="120" spans="1:5" x14ac:dyDescent="0.25">
      <c r="A120" t="s">
        <v>92</v>
      </c>
      <c r="B120" t="s">
        <v>69</v>
      </c>
      <c r="C120">
        <v>1260706.43</v>
      </c>
      <c r="D120">
        <v>44</v>
      </c>
      <c r="E120">
        <v>2</v>
      </c>
    </row>
    <row r="121" spans="1:5" x14ac:dyDescent="0.25">
      <c r="A121" t="s">
        <v>93</v>
      </c>
      <c r="B121" t="s">
        <v>69</v>
      </c>
      <c r="C121">
        <v>1260286.2</v>
      </c>
      <c r="D121">
        <v>45</v>
      </c>
      <c r="E121">
        <v>2</v>
      </c>
    </row>
    <row r="122" spans="1:5" x14ac:dyDescent="0.25">
      <c r="A122" t="s">
        <v>94</v>
      </c>
      <c r="B122" t="s">
        <v>69</v>
      </c>
      <c r="C122">
        <v>1255779.3700000001</v>
      </c>
      <c r="D122">
        <v>46</v>
      </c>
      <c r="E122">
        <v>2</v>
      </c>
    </row>
    <row r="123" spans="1:5" x14ac:dyDescent="0.25">
      <c r="A123" t="s">
        <v>13</v>
      </c>
      <c r="B123" t="s">
        <v>69</v>
      </c>
      <c r="C123">
        <v>1252451.79</v>
      </c>
      <c r="D123">
        <v>47</v>
      </c>
      <c r="E123">
        <v>2</v>
      </c>
    </row>
    <row r="124" spans="1:5" x14ac:dyDescent="0.25">
      <c r="A124" t="s">
        <v>95</v>
      </c>
      <c r="B124" t="s">
        <v>69</v>
      </c>
      <c r="C124">
        <v>1230166.31</v>
      </c>
      <c r="D124">
        <v>48</v>
      </c>
      <c r="E124">
        <v>2</v>
      </c>
    </row>
    <row r="125" spans="1:5" x14ac:dyDescent="0.25">
      <c r="A125" t="s">
        <v>96</v>
      </c>
      <c r="B125" t="s">
        <v>69</v>
      </c>
      <c r="C125">
        <v>1227655.78</v>
      </c>
      <c r="D125">
        <v>49</v>
      </c>
      <c r="E125">
        <v>2</v>
      </c>
    </row>
    <row r="126" spans="1:5" x14ac:dyDescent="0.25">
      <c r="A126" t="s">
        <v>12</v>
      </c>
      <c r="B126" t="s">
        <v>69</v>
      </c>
      <c r="C126">
        <v>1220840.21</v>
      </c>
      <c r="D126">
        <v>50</v>
      </c>
      <c r="E126">
        <v>2</v>
      </c>
    </row>
    <row r="127" spans="1:5" x14ac:dyDescent="0.25">
      <c r="A127" t="s">
        <v>97</v>
      </c>
      <c r="B127" t="s">
        <v>69</v>
      </c>
      <c r="C127">
        <v>1219826.6000000001</v>
      </c>
      <c r="D127">
        <v>51</v>
      </c>
      <c r="E127">
        <v>2</v>
      </c>
    </row>
    <row r="128" spans="1:5" x14ac:dyDescent="0.25">
      <c r="A128" t="s">
        <v>31</v>
      </c>
      <c r="B128" t="s">
        <v>69</v>
      </c>
      <c r="C128">
        <v>1211569.33</v>
      </c>
      <c r="D128">
        <v>52</v>
      </c>
      <c r="E128">
        <v>1</v>
      </c>
    </row>
    <row r="129" spans="1:5" x14ac:dyDescent="0.25">
      <c r="A129" t="s">
        <v>98</v>
      </c>
      <c r="B129" t="s">
        <v>69</v>
      </c>
      <c r="C129">
        <v>1208780.18</v>
      </c>
      <c r="D129">
        <v>53</v>
      </c>
      <c r="E129">
        <v>1</v>
      </c>
    </row>
    <row r="130" spans="1:5" x14ac:dyDescent="0.25">
      <c r="A130" t="s">
        <v>77</v>
      </c>
      <c r="B130" t="s">
        <v>69</v>
      </c>
      <c r="C130">
        <v>1206583</v>
      </c>
      <c r="D130">
        <v>54</v>
      </c>
      <c r="E130">
        <v>1</v>
      </c>
    </row>
    <row r="131" spans="1:5" x14ac:dyDescent="0.25">
      <c r="A131" t="s">
        <v>59</v>
      </c>
      <c r="B131" t="s">
        <v>69</v>
      </c>
      <c r="C131">
        <v>1206257.8600000001</v>
      </c>
      <c r="D131">
        <v>55</v>
      </c>
      <c r="E131">
        <v>1</v>
      </c>
    </row>
    <row r="132" spans="1:5" x14ac:dyDescent="0.25">
      <c r="A132" t="s">
        <v>61</v>
      </c>
      <c r="B132" t="s">
        <v>69</v>
      </c>
      <c r="C132">
        <v>1203287.67</v>
      </c>
      <c r="D132">
        <v>56</v>
      </c>
      <c r="E132">
        <v>1</v>
      </c>
    </row>
    <row r="133" spans="1:5" x14ac:dyDescent="0.25">
      <c r="A133" t="s">
        <v>34</v>
      </c>
      <c r="B133" t="s">
        <v>69</v>
      </c>
      <c r="C133">
        <v>1201813.25</v>
      </c>
      <c r="D133">
        <v>57</v>
      </c>
      <c r="E133">
        <v>1</v>
      </c>
    </row>
    <row r="134" spans="1:5" x14ac:dyDescent="0.25">
      <c r="A134" t="s">
        <v>65</v>
      </c>
      <c r="B134" t="s">
        <v>69</v>
      </c>
      <c r="C134">
        <v>1166699.18</v>
      </c>
      <c r="D134">
        <v>58</v>
      </c>
      <c r="E134">
        <v>1</v>
      </c>
    </row>
    <row r="135" spans="1:5" x14ac:dyDescent="0.25">
      <c r="A135" t="s">
        <v>99</v>
      </c>
      <c r="B135" t="s">
        <v>69</v>
      </c>
      <c r="C135">
        <v>1156403.1599999999</v>
      </c>
      <c r="D135">
        <v>59</v>
      </c>
      <c r="E135">
        <v>1</v>
      </c>
    </row>
    <row r="136" spans="1:5" x14ac:dyDescent="0.25">
      <c r="A136" t="s">
        <v>10</v>
      </c>
      <c r="B136" t="s">
        <v>69</v>
      </c>
      <c r="C136">
        <v>1153057.52</v>
      </c>
      <c r="D136">
        <v>60</v>
      </c>
      <c r="E136">
        <v>1</v>
      </c>
    </row>
    <row r="137" spans="1:5" x14ac:dyDescent="0.25">
      <c r="A137" t="s">
        <v>34</v>
      </c>
      <c r="B137" t="s">
        <v>69</v>
      </c>
      <c r="C137">
        <v>1128763.05</v>
      </c>
      <c r="D137">
        <v>61</v>
      </c>
      <c r="E137">
        <v>1</v>
      </c>
    </row>
    <row r="138" spans="1:5" x14ac:dyDescent="0.25">
      <c r="A138" t="s">
        <v>13</v>
      </c>
      <c r="B138" t="s">
        <v>69</v>
      </c>
      <c r="C138">
        <v>1078045.01</v>
      </c>
      <c r="D138">
        <v>62</v>
      </c>
      <c r="E138">
        <v>1</v>
      </c>
    </row>
    <row r="139" spans="1:5" x14ac:dyDescent="0.25">
      <c r="A139" t="s">
        <v>100</v>
      </c>
      <c r="B139" t="s">
        <v>101</v>
      </c>
      <c r="C139">
        <v>1521982.07</v>
      </c>
      <c r="D139">
        <v>1</v>
      </c>
      <c r="E139">
        <v>2</v>
      </c>
    </row>
    <row r="140" spans="1:5" x14ac:dyDescent="0.25">
      <c r="A140" t="s">
        <v>102</v>
      </c>
      <c r="B140" t="s">
        <v>101</v>
      </c>
      <c r="C140">
        <v>1479584.73</v>
      </c>
      <c r="D140">
        <v>2</v>
      </c>
      <c r="E140">
        <v>2</v>
      </c>
    </row>
    <row r="141" spans="1:5" x14ac:dyDescent="0.25">
      <c r="A141" t="s">
        <v>67</v>
      </c>
      <c r="B141" t="s">
        <v>101</v>
      </c>
      <c r="C141">
        <v>1471132.9</v>
      </c>
      <c r="D141">
        <v>3</v>
      </c>
      <c r="E141">
        <v>2</v>
      </c>
    </row>
    <row r="142" spans="1:5" x14ac:dyDescent="0.25">
      <c r="A142" t="s">
        <v>103</v>
      </c>
      <c r="B142" t="s">
        <v>101</v>
      </c>
      <c r="C142">
        <v>1470009.71</v>
      </c>
      <c r="D142">
        <v>4</v>
      </c>
      <c r="E142">
        <v>2</v>
      </c>
    </row>
    <row r="143" spans="1:5" x14ac:dyDescent="0.25">
      <c r="A143" t="s">
        <v>104</v>
      </c>
      <c r="B143" t="s">
        <v>101</v>
      </c>
      <c r="C143">
        <v>1461214.03</v>
      </c>
      <c r="D143">
        <v>5</v>
      </c>
      <c r="E143">
        <v>2</v>
      </c>
    </row>
    <row r="144" spans="1:5" x14ac:dyDescent="0.25">
      <c r="A144" t="s">
        <v>77</v>
      </c>
      <c r="B144" t="s">
        <v>101</v>
      </c>
      <c r="C144">
        <v>1437038.51</v>
      </c>
      <c r="D144">
        <v>6</v>
      </c>
      <c r="E144">
        <v>2</v>
      </c>
    </row>
    <row r="145" spans="1:5" x14ac:dyDescent="0.25">
      <c r="A145" t="s">
        <v>60</v>
      </c>
      <c r="B145" t="s">
        <v>101</v>
      </c>
      <c r="C145">
        <v>1417040.84</v>
      </c>
      <c r="D145">
        <v>7</v>
      </c>
      <c r="E145">
        <v>2</v>
      </c>
    </row>
    <row r="146" spans="1:5" x14ac:dyDescent="0.25">
      <c r="A146" t="s">
        <v>13</v>
      </c>
      <c r="B146" t="s">
        <v>101</v>
      </c>
      <c r="C146">
        <v>1416550.21</v>
      </c>
      <c r="D146">
        <v>8</v>
      </c>
      <c r="E146">
        <v>2</v>
      </c>
    </row>
    <row r="147" spans="1:5" x14ac:dyDescent="0.25">
      <c r="A147" t="s">
        <v>78</v>
      </c>
      <c r="B147" t="s">
        <v>101</v>
      </c>
      <c r="C147">
        <v>1416335.02</v>
      </c>
      <c r="D147">
        <v>9</v>
      </c>
      <c r="E147">
        <v>2</v>
      </c>
    </row>
    <row r="148" spans="1:5" x14ac:dyDescent="0.25">
      <c r="A148" t="s">
        <v>58</v>
      </c>
      <c r="B148" t="s">
        <v>101</v>
      </c>
      <c r="C148">
        <v>1412107.93</v>
      </c>
      <c r="D148">
        <v>10</v>
      </c>
      <c r="E148">
        <v>2</v>
      </c>
    </row>
    <row r="149" spans="1:5" x14ac:dyDescent="0.25">
      <c r="A149" t="s">
        <v>105</v>
      </c>
      <c r="B149" t="s">
        <v>101</v>
      </c>
      <c r="C149">
        <v>1411310.94</v>
      </c>
      <c r="D149">
        <v>11</v>
      </c>
      <c r="E149">
        <v>2</v>
      </c>
    </row>
    <row r="150" spans="1:5" x14ac:dyDescent="0.25">
      <c r="A150" t="s">
        <v>106</v>
      </c>
      <c r="B150" t="s">
        <v>101</v>
      </c>
      <c r="C150">
        <v>1397632.57</v>
      </c>
      <c r="D150">
        <v>12</v>
      </c>
      <c r="E150">
        <v>2</v>
      </c>
    </row>
    <row r="151" spans="1:5" x14ac:dyDescent="0.25">
      <c r="A151" t="s">
        <v>62</v>
      </c>
      <c r="B151" t="s">
        <v>101</v>
      </c>
      <c r="C151">
        <v>1390786.81</v>
      </c>
      <c r="D151">
        <v>13</v>
      </c>
      <c r="E151">
        <v>2</v>
      </c>
    </row>
    <row r="152" spans="1:5" x14ac:dyDescent="0.25">
      <c r="A152" t="s">
        <v>77</v>
      </c>
      <c r="B152" t="s">
        <v>101</v>
      </c>
      <c r="C152">
        <v>1383805.02</v>
      </c>
      <c r="D152">
        <v>14</v>
      </c>
      <c r="E152">
        <v>2</v>
      </c>
    </row>
    <row r="153" spans="1:5" x14ac:dyDescent="0.25">
      <c r="A153" t="s">
        <v>106</v>
      </c>
      <c r="B153" t="s">
        <v>101</v>
      </c>
      <c r="C153">
        <v>1366624.5</v>
      </c>
      <c r="D153">
        <v>15</v>
      </c>
      <c r="E153">
        <v>2</v>
      </c>
    </row>
    <row r="154" spans="1:5" x14ac:dyDescent="0.25">
      <c r="A154" t="s">
        <v>107</v>
      </c>
      <c r="B154" t="s">
        <v>101</v>
      </c>
      <c r="C154">
        <v>1362932.41</v>
      </c>
      <c r="D154">
        <v>16</v>
      </c>
      <c r="E154">
        <v>2</v>
      </c>
    </row>
    <row r="155" spans="1:5" x14ac:dyDescent="0.25">
      <c r="A155" t="s">
        <v>13</v>
      </c>
      <c r="B155" t="s">
        <v>101</v>
      </c>
      <c r="C155">
        <v>1361508.4</v>
      </c>
      <c r="D155">
        <v>17</v>
      </c>
      <c r="E155">
        <v>2</v>
      </c>
    </row>
    <row r="156" spans="1:5" x14ac:dyDescent="0.25">
      <c r="A156" t="s">
        <v>66</v>
      </c>
      <c r="B156" t="s">
        <v>101</v>
      </c>
      <c r="C156">
        <v>1360998.63</v>
      </c>
      <c r="D156">
        <v>18</v>
      </c>
      <c r="E156">
        <v>2</v>
      </c>
    </row>
    <row r="157" spans="1:5" x14ac:dyDescent="0.25">
      <c r="A157" t="s">
        <v>108</v>
      </c>
      <c r="B157" t="s">
        <v>101</v>
      </c>
      <c r="C157">
        <v>1360973.63</v>
      </c>
      <c r="D157">
        <v>19</v>
      </c>
      <c r="E157">
        <v>2</v>
      </c>
    </row>
    <row r="158" spans="1:5" x14ac:dyDescent="0.25">
      <c r="A158" t="s">
        <v>99</v>
      </c>
      <c r="B158" t="s">
        <v>101</v>
      </c>
      <c r="C158">
        <v>1360210.35</v>
      </c>
      <c r="D158">
        <v>20</v>
      </c>
      <c r="E158">
        <v>2</v>
      </c>
    </row>
    <row r="159" spans="1:5" x14ac:dyDescent="0.25">
      <c r="A159" t="s">
        <v>34</v>
      </c>
      <c r="B159" t="s">
        <v>101</v>
      </c>
      <c r="C159">
        <v>1358967.84</v>
      </c>
      <c r="D159">
        <v>21</v>
      </c>
      <c r="E159">
        <v>2</v>
      </c>
    </row>
    <row r="160" spans="1:5" x14ac:dyDescent="0.25">
      <c r="A160" t="s">
        <v>109</v>
      </c>
      <c r="B160" t="s">
        <v>101</v>
      </c>
      <c r="C160">
        <v>1357587.21</v>
      </c>
      <c r="D160">
        <v>22</v>
      </c>
      <c r="E160">
        <v>2</v>
      </c>
    </row>
    <row r="161" spans="1:5" x14ac:dyDescent="0.25">
      <c r="A161" t="s">
        <v>42</v>
      </c>
      <c r="B161" t="s">
        <v>101</v>
      </c>
      <c r="C161">
        <v>1357303.31</v>
      </c>
      <c r="D161">
        <v>23</v>
      </c>
      <c r="E161">
        <v>2</v>
      </c>
    </row>
    <row r="162" spans="1:5" x14ac:dyDescent="0.25">
      <c r="A162" t="s">
        <v>110</v>
      </c>
      <c r="B162" t="s">
        <v>101</v>
      </c>
      <c r="C162">
        <v>1352628.33</v>
      </c>
      <c r="D162">
        <v>24</v>
      </c>
      <c r="E162">
        <v>2</v>
      </c>
    </row>
    <row r="163" spans="1:5" x14ac:dyDescent="0.25">
      <c r="A163" t="s">
        <v>23</v>
      </c>
      <c r="B163" t="s">
        <v>101</v>
      </c>
      <c r="C163">
        <v>1346678.04</v>
      </c>
      <c r="D163">
        <v>25</v>
      </c>
      <c r="E163">
        <v>2</v>
      </c>
    </row>
    <row r="164" spans="1:5" x14ac:dyDescent="0.25">
      <c r="A164" t="s">
        <v>22</v>
      </c>
      <c r="B164" t="s">
        <v>101</v>
      </c>
      <c r="C164">
        <v>1338825.8700000001</v>
      </c>
      <c r="D164">
        <v>26</v>
      </c>
      <c r="E164">
        <v>2</v>
      </c>
    </row>
    <row r="165" spans="1:5" x14ac:dyDescent="0.25">
      <c r="A165" t="s">
        <v>31</v>
      </c>
      <c r="B165" t="s">
        <v>101</v>
      </c>
      <c r="C165">
        <v>1332576.1299999999</v>
      </c>
      <c r="D165">
        <v>27</v>
      </c>
      <c r="E165">
        <v>2</v>
      </c>
    </row>
    <row r="166" spans="1:5" x14ac:dyDescent="0.25">
      <c r="A166" t="s">
        <v>98</v>
      </c>
      <c r="B166" t="s">
        <v>101</v>
      </c>
      <c r="C166">
        <v>1323828.82</v>
      </c>
      <c r="D166">
        <v>28</v>
      </c>
      <c r="E166">
        <v>2</v>
      </c>
    </row>
    <row r="167" spans="1:5" x14ac:dyDescent="0.25">
      <c r="A167" t="s">
        <v>111</v>
      </c>
      <c r="B167" t="s">
        <v>101</v>
      </c>
      <c r="C167">
        <v>1319668.47</v>
      </c>
      <c r="D167">
        <v>29</v>
      </c>
      <c r="E167">
        <v>2</v>
      </c>
    </row>
    <row r="168" spans="1:5" x14ac:dyDescent="0.25">
      <c r="A168" t="s">
        <v>45</v>
      </c>
      <c r="B168" t="s">
        <v>101</v>
      </c>
      <c r="C168">
        <v>1317832.28</v>
      </c>
      <c r="D168">
        <v>30</v>
      </c>
      <c r="E168">
        <v>2</v>
      </c>
    </row>
    <row r="169" spans="1:5" x14ac:dyDescent="0.25">
      <c r="A169" t="s">
        <v>40</v>
      </c>
      <c r="B169" t="s">
        <v>101</v>
      </c>
      <c r="C169">
        <v>1315696.02</v>
      </c>
      <c r="D169">
        <v>31</v>
      </c>
      <c r="E169">
        <v>2</v>
      </c>
    </row>
    <row r="170" spans="1:5" x14ac:dyDescent="0.25">
      <c r="A170" t="s">
        <v>39</v>
      </c>
      <c r="B170" t="s">
        <v>101</v>
      </c>
      <c r="C170">
        <v>1307620.3600000001</v>
      </c>
      <c r="D170">
        <v>32</v>
      </c>
      <c r="E170">
        <v>2</v>
      </c>
    </row>
    <row r="171" spans="1:5" x14ac:dyDescent="0.25">
      <c r="A171" t="s">
        <v>112</v>
      </c>
      <c r="B171" t="s">
        <v>101</v>
      </c>
      <c r="C171">
        <v>1298629.49</v>
      </c>
      <c r="D171">
        <v>33</v>
      </c>
      <c r="E171">
        <v>2</v>
      </c>
    </row>
    <row r="172" spans="1:5" x14ac:dyDescent="0.25">
      <c r="A172" t="s">
        <v>60</v>
      </c>
      <c r="B172" t="s">
        <v>101</v>
      </c>
      <c r="C172">
        <v>1295575.23</v>
      </c>
      <c r="D172">
        <v>34</v>
      </c>
      <c r="E172">
        <v>2</v>
      </c>
    </row>
    <row r="173" spans="1:5" x14ac:dyDescent="0.25">
      <c r="A173" t="s">
        <v>32</v>
      </c>
      <c r="B173" t="s">
        <v>101</v>
      </c>
      <c r="C173">
        <v>1293542.3799999999</v>
      </c>
      <c r="D173">
        <v>35</v>
      </c>
      <c r="E173">
        <v>2</v>
      </c>
    </row>
    <row r="174" spans="1:5" x14ac:dyDescent="0.25">
      <c r="A174" t="s">
        <v>113</v>
      </c>
      <c r="B174" t="s">
        <v>101</v>
      </c>
      <c r="C174">
        <v>1291768.1599999999</v>
      </c>
      <c r="D174">
        <v>36</v>
      </c>
      <c r="E174">
        <v>2</v>
      </c>
    </row>
    <row r="175" spans="1:5" x14ac:dyDescent="0.25">
      <c r="A175" t="s">
        <v>59</v>
      </c>
      <c r="B175" t="s">
        <v>101</v>
      </c>
      <c r="C175">
        <v>1289760.48</v>
      </c>
      <c r="D175">
        <v>37</v>
      </c>
      <c r="E175">
        <v>2</v>
      </c>
    </row>
    <row r="176" spans="1:5" x14ac:dyDescent="0.25">
      <c r="A176" t="s">
        <v>114</v>
      </c>
      <c r="B176" t="s">
        <v>101</v>
      </c>
      <c r="C176">
        <v>1288735.6599999999</v>
      </c>
      <c r="D176">
        <v>38</v>
      </c>
      <c r="E176">
        <v>2</v>
      </c>
    </row>
    <row r="177" spans="1:5" x14ac:dyDescent="0.25">
      <c r="A177" t="s">
        <v>27</v>
      </c>
      <c r="B177" t="s">
        <v>101</v>
      </c>
      <c r="C177">
        <v>1287244.45</v>
      </c>
      <c r="D177">
        <v>39</v>
      </c>
      <c r="E177">
        <v>2</v>
      </c>
    </row>
    <row r="178" spans="1:5" x14ac:dyDescent="0.25">
      <c r="A178" t="s">
        <v>74</v>
      </c>
      <c r="B178" t="s">
        <v>101</v>
      </c>
      <c r="C178">
        <v>1286854.9099999999</v>
      </c>
      <c r="D178">
        <v>40</v>
      </c>
      <c r="E178">
        <v>2</v>
      </c>
    </row>
    <row r="179" spans="1:5" x14ac:dyDescent="0.25">
      <c r="A179" t="s">
        <v>68</v>
      </c>
      <c r="B179" t="s">
        <v>101</v>
      </c>
      <c r="C179">
        <v>1286487.53</v>
      </c>
      <c r="D179">
        <v>41</v>
      </c>
      <c r="E179">
        <v>2</v>
      </c>
    </row>
    <row r="180" spans="1:5" x14ac:dyDescent="0.25">
      <c r="A180" t="s">
        <v>79</v>
      </c>
      <c r="B180" t="s">
        <v>101</v>
      </c>
      <c r="C180">
        <v>1278886.3700000001</v>
      </c>
      <c r="D180">
        <v>42</v>
      </c>
      <c r="E180">
        <v>2</v>
      </c>
    </row>
    <row r="181" spans="1:5" x14ac:dyDescent="0.25">
      <c r="A181" t="s">
        <v>61</v>
      </c>
      <c r="B181" t="s">
        <v>101</v>
      </c>
      <c r="C181">
        <v>1272461.21</v>
      </c>
      <c r="D181">
        <v>43</v>
      </c>
      <c r="E181">
        <v>2</v>
      </c>
    </row>
    <row r="182" spans="1:5" x14ac:dyDescent="0.25">
      <c r="A182" t="s">
        <v>86</v>
      </c>
      <c r="B182" t="s">
        <v>101</v>
      </c>
      <c r="C182">
        <v>1267848.08</v>
      </c>
      <c r="D182">
        <v>44</v>
      </c>
      <c r="E182">
        <v>2</v>
      </c>
    </row>
    <row r="183" spans="1:5" x14ac:dyDescent="0.25">
      <c r="A183" t="s">
        <v>115</v>
      </c>
      <c r="B183" t="s">
        <v>101</v>
      </c>
      <c r="C183">
        <v>1263245.05</v>
      </c>
      <c r="D183">
        <v>45</v>
      </c>
      <c r="E183">
        <v>2</v>
      </c>
    </row>
    <row r="184" spans="1:5" x14ac:dyDescent="0.25">
      <c r="A184" t="s">
        <v>99</v>
      </c>
      <c r="B184" t="s">
        <v>101</v>
      </c>
      <c r="C184">
        <v>1259182.27</v>
      </c>
      <c r="D184">
        <v>46</v>
      </c>
      <c r="E184">
        <v>2</v>
      </c>
    </row>
    <row r="185" spans="1:5" x14ac:dyDescent="0.25">
      <c r="A185" t="s">
        <v>116</v>
      </c>
      <c r="B185" t="s">
        <v>101</v>
      </c>
      <c r="C185">
        <v>1258530.6599999999</v>
      </c>
      <c r="D185">
        <v>47</v>
      </c>
      <c r="E185">
        <v>2</v>
      </c>
    </row>
    <row r="186" spans="1:5" x14ac:dyDescent="0.25">
      <c r="A186" t="s">
        <v>89</v>
      </c>
      <c r="B186" t="s">
        <v>101</v>
      </c>
      <c r="C186">
        <v>1248655.94</v>
      </c>
      <c r="D186">
        <v>48</v>
      </c>
      <c r="E186">
        <v>2</v>
      </c>
    </row>
    <row r="187" spans="1:5" x14ac:dyDescent="0.25">
      <c r="A187" t="s">
        <v>113</v>
      </c>
      <c r="B187" t="s">
        <v>101</v>
      </c>
      <c r="C187">
        <v>1244963.54</v>
      </c>
      <c r="D187">
        <v>49</v>
      </c>
      <c r="E187">
        <v>2</v>
      </c>
    </row>
    <row r="188" spans="1:5" x14ac:dyDescent="0.25">
      <c r="A188" t="s">
        <v>96</v>
      </c>
      <c r="B188" t="s">
        <v>101</v>
      </c>
      <c r="C188">
        <v>1236768.44</v>
      </c>
      <c r="D188">
        <v>50</v>
      </c>
      <c r="E188">
        <v>1</v>
      </c>
    </row>
    <row r="189" spans="1:5" x14ac:dyDescent="0.25">
      <c r="A189" t="s">
        <v>73</v>
      </c>
      <c r="B189" t="s">
        <v>101</v>
      </c>
      <c r="C189">
        <v>1236375.06</v>
      </c>
      <c r="D189">
        <v>51</v>
      </c>
      <c r="E189">
        <v>1</v>
      </c>
    </row>
    <row r="190" spans="1:5" x14ac:dyDescent="0.25">
      <c r="A190" t="s">
        <v>33</v>
      </c>
      <c r="B190" t="s">
        <v>101</v>
      </c>
      <c r="C190">
        <v>1230709.75</v>
      </c>
      <c r="D190">
        <v>52</v>
      </c>
      <c r="E190">
        <v>1</v>
      </c>
    </row>
    <row r="191" spans="1:5" x14ac:dyDescent="0.25">
      <c r="A191" t="s">
        <v>82</v>
      </c>
      <c r="B191" t="s">
        <v>101</v>
      </c>
      <c r="C191">
        <v>1227991.56</v>
      </c>
      <c r="D191">
        <v>53</v>
      </c>
      <c r="E191">
        <v>1</v>
      </c>
    </row>
    <row r="192" spans="1:5" x14ac:dyDescent="0.25">
      <c r="A192" t="s">
        <v>112</v>
      </c>
      <c r="B192" t="s">
        <v>101</v>
      </c>
      <c r="C192">
        <v>1221111.6399999999</v>
      </c>
      <c r="D192">
        <v>54</v>
      </c>
      <c r="E192">
        <v>1</v>
      </c>
    </row>
    <row r="193" spans="1:5" x14ac:dyDescent="0.25">
      <c r="A193" t="s">
        <v>30</v>
      </c>
      <c r="B193" t="s">
        <v>101</v>
      </c>
      <c r="C193">
        <v>1218525.56</v>
      </c>
      <c r="D193">
        <v>55</v>
      </c>
      <c r="E193">
        <v>1</v>
      </c>
    </row>
    <row r="194" spans="1:5" x14ac:dyDescent="0.25">
      <c r="A194" t="s">
        <v>117</v>
      </c>
      <c r="B194" t="s">
        <v>101</v>
      </c>
      <c r="C194">
        <v>1216541.6499999999</v>
      </c>
      <c r="D194">
        <v>56</v>
      </c>
      <c r="E194">
        <v>1</v>
      </c>
    </row>
    <row r="195" spans="1:5" x14ac:dyDescent="0.25">
      <c r="A195" t="s">
        <v>72</v>
      </c>
      <c r="B195" t="s">
        <v>101</v>
      </c>
      <c r="C195">
        <v>1210698.46</v>
      </c>
      <c r="D195">
        <v>57</v>
      </c>
      <c r="E195">
        <v>1</v>
      </c>
    </row>
    <row r="196" spans="1:5" x14ac:dyDescent="0.25">
      <c r="A196" t="s">
        <v>106</v>
      </c>
      <c r="B196" t="s">
        <v>101</v>
      </c>
      <c r="C196">
        <v>1207359.22</v>
      </c>
      <c r="D196">
        <v>58</v>
      </c>
      <c r="E196">
        <v>1</v>
      </c>
    </row>
    <row r="197" spans="1:5" x14ac:dyDescent="0.25">
      <c r="A197" t="s">
        <v>118</v>
      </c>
      <c r="B197" t="s">
        <v>101</v>
      </c>
      <c r="C197">
        <v>1206986.44</v>
      </c>
      <c r="D197">
        <v>59</v>
      </c>
      <c r="E197">
        <v>1</v>
      </c>
    </row>
    <row r="198" spans="1:5" x14ac:dyDescent="0.25">
      <c r="A198" t="s">
        <v>119</v>
      </c>
      <c r="B198" t="s">
        <v>101</v>
      </c>
      <c r="C198">
        <v>1178424.6599999999</v>
      </c>
      <c r="D198">
        <v>60</v>
      </c>
      <c r="E198">
        <v>1</v>
      </c>
    </row>
    <row r="199" spans="1:5" x14ac:dyDescent="0.25">
      <c r="A199" t="s">
        <v>117</v>
      </c>
      <c r="B199" t="s">
        <v>101</v>
      </c>
      <c r="C199">
        <v>1167658.48</v>
      </c>
      <c r="D199">
        <v>61</v>
      </c>
      <c r="E199">
        <v>1</v>
      </c>
    </row>
    <row r="200" spans="1:5" x14ac:dyDescent="0.25">
      <c r="A200" t="s">
        <v>64</v>
      </c>
      <c r="B200" t="s">
        <v>101</v>
      </c>
      <c r="C200">
        <v>1148596.8600000001</v>
      </c>
      <c r="D200">
        <v>62</v>
      </c>
      <c r="E200">
        <v>1</v>
      </c>
    </row>
    <row r="201" spans="1:5" x14ac:dyDescent="0.25">
      <c r="A201" t="s">
        <v>26</v>
      </c>
      <c r="B201" t="s">
        <v>101</v>
      </c>
      <c r="C201">
        <v>1142845.27</v>
      </c>
      <c r="D201">
        <v>63</v>
      </c>
      <c r="E201">
        <v>1</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EA084-BE27-4BFB-BA8D-796C3F09BD7E}">
  <dimension ref="A1:H27"/>
  <sheetViews>
    <sheetView topLeftCell="A7" workbookViewId="0">
      <selection activeCell="B27" sqref="B27"/>
    </sheetView>
  </sheetViews>
  <sheetFormatPr defaultRowHeight="15" x14ac:dyDescent="0.25"/>
  <cols>
    <col min="1" max="1" width="20.140625" bestFit="1" customWidth="1"/>
    <col min="2" max="2" width="14.42578125" bestFit="1" customWidth="1"/>
    <col min="3" max="3" width="13.85546875" customWidth="1"/>
    <col min="4" max="4" width="21.28515625" bestFit="1" customWidth="1"/>
    <col min="5" max="5" width="21.5703125" bestFit="1" customWidth="1"/>
    <col min="6" max="6" width="27" bestFit="1" customWidth="1"/>
    <col min="7" max="7" width="13" bestFit="1" customWidth="1"/>
    <col min="8" max="8" width="12.85546875" bestFit="1" customWidth="1"/>
  </cols>
  <sheetData>
    <row r="1" spans="1:8" x14ac:dyDescent="0.25">
      <c r="A1" t="s">
        <v>120</v>
      </c>
      <c r="B1" t="s">
        <v>121</v>
      </c>
      <c r="C1" t="s">
        <v>122</v>
      </c>
      <c r="D1" t="s">
        <v>123</v>
      </c>
      <c r="E1" t="s">
        <v>124</v>
      </c>
      <c r="F1" t="s">
        <v>125</v>
      </c>
      <c r="G1" t="s">
        <v>126</v>
      </c>
      <c r="H1" t="s">
        <v>127</v>
      </c>
    </row>
    <row r="2" spans="1:8" x14ac:dyDescent="0.25">
      <c r="A2" t="s">
        <v>128</v>
      </c>
      <c r="B2">
        <v>422</v>
      </c>
      <c r="C2">
        <v>963576.34</v>
      </c>
      <c r="D2">
        <v>2283.36</v>
      </c>
      <c r="E2">
        <v>10569.8</v>
      </c>
      <c r="F2">
        <v>25</v>
      </c>
      <c r="G2">
        <v>185316.55</v>
      </c>
      <c r="H2">
        <v>778259.79</v>
      </c>
    </row>
    <row r="3" spans="1:8" x14ac:dyDescent="0.25">
      <c r="A3" t="s">
        <v>129</v>
      </c>
      <c r="B3">
        <v>424</v>
      </c>
      <c r="C3">
        <v>945375.44</v>
      </c>
      <c r="D3">
        <v>2229.66</v>
      </c>
      <c r="E3">
        <v>10452.9</v>
      </c>
      <c r="F3">
        <v>24.7</v>
      </c>
      <c r="G3">
        <v>183295.81</v>
      </c>
      <c r="H3">
        <v>762079.63</v>
      </c>
    </row>
    <row r="4" spans="1:8" x14ac:dyDescent="0.25">
      <c r="A4" t="s">
        <v>130</v>
      </c>
      <c r="B4">
        <v>414</v>
      </c>
      <c r="C4">
        <v>919413.24</v>
      </c>
      <c r="D4">
        <v>2220.8000000000002</v>
      </c>
      <c r="E4">
        <v>10087.1</v>
      </c>
      <c r="F4">
        <v>24.4</v>
      </c>
      <c r="G4">
        <v>185706</v>
      </c>
      <c r="H4">
        <v>733707.24</v>
      </c>
    </row>
    <row r="5" spans="1:8" x14ac:dyDescent="0.25">
      <c r="A5" t="s">
        <v>131</v>
      </c>
      <c r="B5">
        <v>402</v>
      </c>
      <c r="C5">
        <v>911667.23</v>
      </c>
      <c r="D5">
        <v>2267.83</v>
      </c>
      <c r="E5">
        <v>10031.799999999999</v>
      </c>
      <c r="F5">
        <v>25</v>
      </c>
      <c r="G5">
        <v>182732.81</v>
      </c>
      <c r="H5">
        <v>728934.42</v>
      </c>
    </row>
    <row r="6" spans="1:8" x14ac:dyDescent="0.25">
      <c r="A6" t="s">
        <v>132</v>
      </c>
      <c r="B6">
        <v>415</v>
      </c>
      <c r="C6">
        <v>890537.88</v>
      </c>
      <c r="D6">
        <v>2145.87</v>
      </c>
      <c r="E6">
        <v>10396.299999999999</v>
      </c>
      <c r="F6">
        <v>25.1</v>
      </c>
      <c r="G6">
        <v>187553.72</v>
      </c>
      <c r="H6">
        <v>702984.16</v>
      </c>
    </row>
    <row r="7" spans="1:8" x14ac:dyDescent="0.25">
      <c r="A7" t="s">
        <v>133</v>
      </c>
      <c r="B7">
        <v>411</v>
      </c>
      <c r="C7">
        <v>879620.87</v>
      </c>
      <c r="D7">
        <v>2140.1999999999998</v>
      </c>
      <c r="E7">
        <v>10034.9</v>
      </c>
      <c r="F7">
        <v>24.4</v>
      </c>
      <c r="G7">
        <v>170056.41</v>
      </c>
      <c r="H7">
        <v>709564.46</v>
      </c>
    </row>
    <row r="8" spans="1:8" x14ac:dyDescent="0.25">
      <c r="A8" t="s">
        <v>575</v>
      </c>
      <c r="B8">
        <v>432</v>
      </c>
      <c r="C8">
        <v>220382.28</v>
      </c>
      <c r="D8">
        <v>510.14</v>
      </c>
      <c r="E8">
        <v>10657.7</v>
      </c>
      <c r="F8">
        <v>24.7</v>
      </c>
      <c r="G8">
        <v>185845.79</v>
      </c>
      <c r="H8">
        <v>34536.49</v>
      </c>
    </row>
    <row r="12" spans="1:8" x14ac:dyDescent="0.25">
      <c r="B12" s="2" t="s">
        <v>583</v>
      </c>
      <c r="C12" t="s">
        <v>582</v>
      </c>
    </row>
    <row r="13" spans="1:8" x14ac:dyDescent="0.25">
      <c r="B13" s="3" t="s">
        <v>128</v>
      </c>
      <c r="C13" s="4">
        <v>963576.34</v>
      </c>
    </row>
    <row r="14" spans="1:8" x14ac:dyDescent="0.25">
      <c r="B14" s="3" t="s">
        <v>129</v>
      </c>
      <c r="C14" s="4">
        <v>945375.44</v>
      </c>
    </row>
    <row r="15" spans="1:8" x14ac:dyDescent="0.25">
      <c r="B15" s="3" t="s">
        <v>130</v>
      </c>
      <c r="C15" s="4">
        <v>919413.24</v>
      </c>
    </row>
    <row r="16" spans="1:8" x14ac:dyDescent="0.25">
      <c r="B16" s="3" t="s">
        <v>131</v>
      </c>
      <c r="C16" s="4">
        <v>911667.23</v>
      </c>
    </row>
    <row r="17" spans="2:3" x14ac:dyDescent="0.25">
      <c r="B17" s="3" t="s">
        <v>132</v>
      </c>
      <c r="C17" s="4">
        <v>890537.88</v>
      </c>
    </row>
    <row r="18" spans="2:3" x14ac:dyDescent="0.25">
      <c r="B18" s="3" t="s">
        <v>133</v>
      </c>
      <c r="C18" s="4">
        <v>879620.87</v>
      </c>
    </row>
    <row r="19" spans="2:3" x14ac:dyDescent="0.25">
      <c r="B19" s="3" t="s">
        <v>575</v>
      </c>
      <c r="C19" s="4">
        <v>220382.28</v>
      </c>
    </row>
    <row r="20" spans="2:3" x14ac:dyDescent="0.25">
      <c r="B20" s="3" t="s">
        <v>557</v>
      </c>
      <c r="C20" s="4">
        <v>5730573.2800000003</v>
      </c>
    </row>
    <row r="24" spans="2:3" x14ac:dyDescent="0.25">
      <c r="B24">
        <f>GETPIVOTDATA("[Measures].[Sum of total_cost]",$B$12)</f>
        <v>5730573.2800000003</v>
      </c>
    </row>
    <row r="27" spans="2:3" x14ac:dyDescent="0.25">
      <c r="B27" s="8">
        <f>B24</f>
        <v>5730573.2800000003</v>
      </c>
    </row>
  </sheetData>
  <pageMargins left="0.7" right="0.7" top="0.75" bottom="0.75" header="0.3" footer="0.3"/>
  <pageSetup orientation="portrait" r:id="rId2"/>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AE21-B7F7-4347-A089-15B5AD100839}">
  <dimension ref="A1:J45"/>
  <sheetViews>
    <sheetView topLeftCell="C22" workbookViewId="0">
      <selection activeCell="J16" sqref="J16"/>
    </sheetView>
  </sheetViews>
  <sheetFormatPr defaultRowHeight="15" x14ac:dyDescent="0.25"/>
  <cols>
    <col min="1" max="1" width="9.7109375" bestFit="1" customWidth="1"/>
    <col min="2" max="2" width="16" bestFit="1" customWidth="1"/>
    <col min="3" max="3" width="13.28515625" bestFit="1" customWidth="1"/>
    <col min="4" max="4" width="22.140625" bestFit="1" customWidth="1"/>
    <col min="5" max="5" width="22.42578125" bestFit="1" customWidth="1"/>
    <col min="8" max="8" width="13.140625" bestFit="1" customWidth="1"/>
    <col min="9" max="9" width="20.42578125" bestFit="1" customWidth="1"/>
    <col min="10" max="10" width="17.85546875" bestFit="1" customWidth="1"/>
    <col min="11" max="11" width="5" bestFit="1" customWidth="1"/>
    <col min="12" max="12" width="11.28515625" bestFit="1" customWidth="1"/>
  </cols>
  <sheetData>
    <row r="1" spans="1:10" x14ac:dyDescent="0.25">
      <c r="A1" t="s">
        <v>0</v>
      </c>
      <c r="B1" t="s">
        <v>7</v>
      </c>
      <c r="C1" t="s">
        <v>134</v>
      </c>
      <c r="D1" t="s">
        <v>135</v>
      </c>
      <c r="E1" t="s">
        <v>136</v>
      </c>
    </row>
    <row r="2" spans="1:10" x14ac:dyDescent="0.25">
      <c r="A2" s="1">
        <v>44562</v>
      </c>
      <c r="B2">
        <v>7566361.9900000002</v>
      </c>
      <c r="C2">
        <v>2822857.1</v>
      </c>
      <c r="D2">
        <v>37.31</v>
      </c>
      <c r="E2">
        <v>4.2149999999999999</v>
      </c>
    </row>
    <row r="3" spans="1:10" x14ac:dyDescent="0.25">
      <c r="A3" s="1">
        <v>44593</v>
      </c>
      <c r="B3">
        <v>6574259.0700000003</v>
      </c>
      <c r="C3">
        <v>2601024.9</v>
      </c>
      <c r="D3">
        <v>39.56</v>
      </c>
      <c r="E3">
        <v>4.1970000000000001</v>
      </c>
    </row>
    <row r="4" spans="1:10" x14ac:dyDescent="0.25">
      <c r="A4" s="1">
        <v>44621</v>
      </c>
      <c r="B4">
        <v>7401197.0499999998</v>
      </c>
      <c r="C4">
        <v>2855264.99</v>
      </c>
      <c r="D4">
        <v>38.58</v>
      </c>
      <c r="E4">
        <v>4.1959999999999997</v>
      </c>
    </row>
    <row r="5" spans="1:10" x14ac:dyDescent="0.25">
      <c r="A5" s="1">
        <v>44652</v>
      </c>
      <c r="B5">
        <v>7156041.2199999997</v>
      </c>
      <c r="C5">
        <v>2857719.1</v>
      </c>
      <c r="D5">
        <v>39.93</v>
      </c>
      <c r="E5">
        <v>4.1989999999999998</v>
      </c>
    </row>
    <row r="6" spans="1:10" x14ac:dyDescent="0.25">
      <c r="A6" s="1">
        <v>44682</v>
      </c>
      <c r="B6">
        <v>7518061.3300000001</v>
      </c>
      <c r="C6">
        <v>2881461.91</v>
      </c>
      <c r="D6">
        <v>38.33</v>
      </c>
      <c r="E6">
        <v>4.2039999999999997</v>
      </c>
    </row>
    <row r="7" spans="1:10" x14ac:dyDescent="0.25">
      <c r="A7" s="1">
        <v>44713</v>
      </c>
      <c r="B7">
        <v>7325637.6900000004</v>
      </c>
      <c r="C7">
        <v>2815372.68</v>
      </c>
      <c r="D7">
        <v>38.43</v>
      </c>
      <c r="E7">
        <v>4.194</v>
      </c>
    </row>
    <row r="8" spans="1:10" x14ac:dyDescent="0.25">
      <c r="A8" s="1">
        <v>44743</v>
      </c>
      <c r="B8">
        <v>7380097.2300000004</v>
      </c>
      <c r="C8">
        <v>2922198.68</v>
      </c>
      <c r="D8">
        <v>39.6</v>
      </c>
      <c r="E8">
        <v>4.1929999999999996</v>
      </c>
    </row>
    <row r="9" spans="1:10" x14ac:dyDescent="0.25">
      <c r="A9" s="1">
        <v>44774</v>
      </c>
      <c r="B9">
        <v>7716839.5700000003</v>
      </c>
      <c r="C9">
        <v>3093596.71</v>
      </c>
      <c r="D9">
        <v>40.090000000000003</v>
      </c>
      <c r="E9">
        <v>4.2009999999999996</v>
      </c>
    </row>
    <row r="10" spans="1:10" x14ac:dyDescent="0.25">
      <c r="A10" s="1">
        <v>44805</v>
      </c>
      <c r="B10">
        <v>7108889.8300000001</v>
      </c>
      <c r="C10">
        <v>2788561.01</v>
      </c>
      <c r="D10">
        <v>39.229999999999997</v>
      </c>
      <c r="E10">
        <v>4.1879999999999997</v>
      </c>
    </row>
    <row r="11" spans="1:10" x14ac:dyDescent="0.25">
      <c r="A11" s="1">
        <v>44835</v>
      </c>
      <c r="B11">
        <v>7501831.5599999996</v>
      </c>
      <c r="C11">
        <v>3009586.07</v>
      </c>
      <c r="D11">
        <v>40.119999999999997</v>
      </c>
      <c r="E11">
        <v>4.2030000000000003</v>
      </c>
    </row>
    <row r="12" spans="1:10" x14ac:dyDescent="0.25">
      <c r="A12" s="1">
        <v>44866</v>
      </c>
      <c r="B12">
        <v>7260206.3600000003</v>
      </c>
      <c r="C12">
        <v>2837716.28</v>
      </c>
      <c r="D12">
        <v>39.090000000000003</v>
      </c>
      <c r="E12">
        <v>4.1890000000000001</v>
      </c>
    </row>
    <row r="13" spans="1:10" x14ac:dyDescent="0.25">
      <c r="A13" s="1">
        <v>44896</v>
      </c>
      <c r="B13">
        <v>7341477.1100000003</v>
      </c>
      <c r="C13">
        <v>2859819.46</v>
      </c>
      <c r="D13">
        <v>38.950000000000003</v>
      </c>
      <c r="E13">
        <v>4.1950000000000003</v>
      </c>
    </row>
    <row r="14" spans="1:10" x14ac:dyDescent="0.25">
      <c r="A14" s="1">
        <v>44927</v>
      </c>
      <c r="B14">
        <v>7428081.3099999996</v>
      </c>
      <c r="C14">
        <v>2625414.7000000002</v>
      </c>
      <c r="D14">
        <v>35.340000000000003</v>
      </c>
      <c r="E14">
        <v>3.8540000000000001</v>
      </c>
    </row>
    <row r="15" spans="1:10" x14ac:dyDescent="0.25">
      <c r="A15" s="1">
        <v>44958</v>
      </c>
      <c r="B15">
        <v>6618783</v>
      </c>
      <c r="C15">
        <v>2361398.0499999998</v>
      </c>
      <c r="D15">
        <v>35.68</v>
      </c>
      <c r="E15">
        <v>3.84</v>
      </c>
    </row>
    <row r="16" spans="1:10" x14ac:dyDescent="0.25">
      <c r="A16" s="1">
        <v>44986</v>
      </c>
      <c r="B16">
        <v>7509745.7000000002</v>
      </c>
      <c r="C16">
        <v>2757842.58</v>
      </c>
      <c r="D16">
        <v>36.72</v>
      </c>
      <c r="E16">
        <v>3.86</v>
      </c>
      <c r="H16" s="2" t="s">
        <v>573</v>
      </c>
      <c r="I16" t="s">
        <v>581</v>
      </c>
      <c r="J16" t="s">
        <v>584</v>
      </c>
    </row>
    <row r="17" spans="1:10" x14ac:dyDescent="0.25">
      <c r="A17" s="1">
        <v>45017</v>
      </c>
      <c r="B17">
        <v>7289831.1399999997</v>
      </c>
      <c r="C17">
        <v>2542577.4500000002</v>
      </c>
      <c r="D17">
        <v>34.880000000000003</v>
      </c>
      <c r="E17">
        <v>3.8580000000000001</v>
      </c>
      <c r="H17" s="3" t="s">
        <v>561</v>
      </c>
      <c r="I17" s="4">
        <v>22380644.350000001</v>
      </c>
      <c r="J17" s="4">
        <v>7966336.6699999999</v>
      </c>
    </row>
    <row r="18" spans="1:10" x14ac:dyDescent="0.25">
      <c r="A18" s="1">
        <v>45047</v>
      </c>
      <c r="B18">
        <v>7243795.2199999997</v>
      </c>
      <c r="C18">
        <v>2549762.62</v>
      </c>
      <c r="D18">
        <v>35.200000000000003</v>
      </c>
      <c r="E18">
        <v>3.851</v>
      </c>
      <c r="H18" s="3" t="s">
        <v>562</v>
      </c>
      <c r="I18" s="4">
        <v>20163263.010000002</v>
      </c>
      <c r="J18" s="4">
        <v>7329837.1799999997</v>
      </c>
    </row>
    <row r="19" spans="1:10" x14ac:dyDescent="0.25">
      <c r="A19" s="1">
        <v>45078</v>
      </c>
      <c r="B19">
        <v>7278443.2300000004</v>
      </c>
      <c r="C19">
        <v>2566581.79</v>
      </c>
      <c r="D19">
        <v>35.26</v>
      </c>
      <c r="E19">
        <v>3.8450000000000002</v>
      </c>
      <c r="H19" s="3" t="s">
        <v>563</v>
      </c>
      <c r="I19" s="4">
        <v>22364541.75</v>
      </c>
      <c r="J19" s="4">
        <v>8181059.9100000001</v>
      </c>
    </row>
    <row r="20" spans="1:10" x14ac:dyDescent="0.25">
      <c r="A20" s="1">
        <v>45108</v>
      </c>
      <c r="B20">
        <v>7576414.1399999997</v>
      </c>
      <c r="C20">
        <v>2762248</v>
      </c>
      <c r="D20">
        <v>36.46</v>
      </c>
      <c r="E20">
        <v>3.8479999999999999</v>
      </c>
      <c r="H20" s="3" t="s">
        <v>564</v>
      </c>
      <c r="I20" s="4">
        <v>21568821.09</v>
      </c>
      <c r="J20" s="4">
        <v>7898304.8200000003</v>
      </c>
    </row>
    <row r="21" spans="1:10" x14ac:dyDescent="0.25">
      <c r="A21" s="1">
        <v>45139</v>
      </c>
      <c r="B21">
        <v>7194393.5800000001</v>
      </c>
      <c r="C21">
        <v>2577436.48</v>
      </c>
      <c r="D21">
        <v>35.83</v>
      </c>
      <c r="E21">
        <v>3.8479999999999999</v>
      </c>
      <c r="H21" s="3" t="s">
        <v>565</v>
      </c>
      <c r="I21" s="4">
        <v>22331443.5</v>
      </c>
      <c r="J21" s="4">
        <v>8039722.6299999999</v>
      </c>
    </row>
    <row r="22" spans="1:10" x14ac:dyDescent="0.25">
      <c r="A22" s="1">
        <v>45170</v>
      </c>
      <c r="B22">
        <v>7018436.21</v>
      </c>
      <c r="C22">
        <v>2568924.14</v>
      </c>
      <c r="D22">
        <v>36.6</v>
      </c>
      <c r="E22">
        <v>3.8439999999999999</v>
      </c>
      <c r="H22" s="3" t="s">
        <v>566</v>
      </c>
      <c r="I22" s="4">
        <v>22093111.170000002</v>
      </c>
      <c r="J22" s="4">
        <v>7894984.5099999998</v>
      </c>
    </row>
    <row r="23" spans="1:10" x14ac:dyDescent="0.25">
      <c r="A23" s="1">
        <v>45200</v>
      </c>
      <c r="B23">
        <v>7406523.7199999997</v>
      </c>
      <c r="C23">
        <v>2603655.77</v>
      </c>
      <c r="D23">
        <v>35.15</v>
      </c>
      <c r="E23">
        <v>3.8519999999999999</v>
      </c>
      <c r="H23" s="3" t="s">
        <v>567</v>
      </c>
      <c r="I23" s="4">
        <v>22267253.359999999</v>
      </c>
      <c r="J23" s="4">
        <v>8217044.7599999998</v>
      </c>
    </row>
    <row r="24" spans="1:10" x14ac:dyDescent="0.25">
      <c r="A24" s="1">
        <v>45231</v>
      </c>
      <c r="B24">
        <v>7235373.4699999997</v>
      </c>
      <c r="C24">
        <v>2598664.0099999998</v>
      </c>
      <c r="D24">
        <v>35.92</v>
      </c>
      <c r="E24">
        <v>3.847</v>
      </c>
      <c r="H24" s="3" t="s">
        <v>568</v>
      </c>
      <c r="I24" s="4">
        <v>22260927.649999999</v>
      </c>
      <c r="J24" s="4">
        <v>8183551.25</v>
      </c>
    </row>
    <row r="25" spans="1:10" x14ac:dyDescent="0.25">
      <c r="A25" s="1">
        <v>45261</v>
      </c>
      <c r="B25">
        <v>7155728.9299999997</v>
      </c>
      <c r="C25">
        <v>2558613.98</v>
      </c>
      <c r="D25">
        <v>35.76</v>
      </c>
      <c r="E25">
        <v>3.847</v>
      </c>
      <c r="H25" s="3" t="s">
        <v>569</v>
      </c>
      <c r="I25" s="4">
        <v>21272895.41</v>
      </c>
      <c r="J25" s="4">
        <v>7797986.9000000004</v>
      </c>
    </row>
    <row r="26" spans="1:10" x14ac:dyDescent="0.25">
      <c r="A26" s="1">
        <v>45292</v>
      </c>
      <c r="B26">
        <v>7386201.0499999998</v>
      </c>
      <c r="C26">
        <v>2518064.87</v>
      </c>
      <c r="D26">
        <v>34.090000000000003</v>
      </c>
      <c r="E26">
        <v>3.6520000000000001</v>
      </c>
      <c r="H26" s="3" t="s">
        <v>570</v>
      </c>
      <c r="I26" s="4">
        <v>22405461.010000002</v>
      </c>
      <c r="J26" s="4">
        <v>8233074.1200000001</v>
      </c>
    </row>
    <row r="27" spans="1:10" x14ac:dyDescent="0.25">
      <c r="A27" s="1">
        <v>45323</v>
      </c>
      <c r="B27">
        <v>6970220.9400000004</v>
      </c>
      <c r="C27">
        <v>2367414.23</v>
      </c>
      <c r="D27">
        <v>33.96</v>
      </c>
      <c r="E27">
        <v>3.6509999999999998</v>
      </c>
      <c r="H27" s="3" t="s">
        <v>571</v>
      </c>
      <c r="I27" s="4">
        <v>21591465.760000002</v>
      </c>
      <c r="J27" s="4">
        <v>7874511.5599999996</v>
      </c>
    </row>
    <row r="28" spans="1:10" x14ac:dyDescent="0.25">
      <c r="A28" s="1">
        <v>45352</v>
      </c>
      <c r="B28">
        <v>7453599</v>
      </c>
      <c r="C28">
        <v>2567952.34</v>
      </c>
      <c r="D28">
        <v>34.450000000000003</v>
      </c>
      <c r="E28">
        <v>3.6440000000000001</v>
      </c>
      <c r="H28" s="3" t="s">
        <v>572</v>
      </c>
      <c r="I28" s="4">
        <v>21825972.27</v>
      </c>
      <c r="J28" s="4">
        <v>7883308.8300000001</v>
      </c>
    </row>
    <row r="29" spans="1:10" x14ac:dyDescent="0.25">
      <c r="A29" s="1">
        <v>45383</v>
      </c>
      <c r="B29">
        <v>7122948.7300000004</v>
      </c>
      <c r="C29">
        <v>2498008.27</v>
      </c>
      <c r="D29">
        <v>35.07</v>
      </c>
      <c r="E29">
        <v>3.6509999999999998</v>
      </c>
      <c r="H29" s="3" t="s">
        <v>557</v>
      </c>
      <c r="I29" s="4">
        <v>262525800.33000001</v>
      </c>
      <c r="J29" s="4">
        <v>95499723.140000001</v>
      </c>
    </row>
    <row r="30" spans="1:10" x14ac:dyDescent="0.25">
      <c r="A30" s="1">
        <v>45413</v>
      </c>
      <c r="B30">
        <v>7569586.9500000002</v>
      </c>
      <c r="C30">
        <v>2608498.1</v>
      </c>
      <c r="D30">
        <v>34.46</v>
      </c>
      <c r="E30">
        <v>3.6480000000000001</v>
      </c>
    </row>
    <row r="31" spans="1:10" x14ac:dyDescent="0.25">
      <c r="A31" s="1">
        <v>45444</v>
      </c>
      <c r="B31">
        <v>7489030.25</v>
      </c>
      <c r="C31">
        <v>2513030.04</v>
      </c>
      <c r="D31">
        <v>33.56</v>
      </c>
      <c r="E31">
        <v>3.6549999999999998</v>
      </c>
    </row>
    <row r="32" spans="1:10" x14ac:dyDescent="0.25">
      <c r="A32" s="1">
        <v>45474</v>
      </c>
      <c r="B32">
        <v>7310741.9900000002</v>
      </c>
      <c r="C32">
        <v>2532598.08</v>
      </c>
      <c r="D32">
        <v>34.64</v>
      </c>
      <c r="E32">
        <v>3.6469999999999998</v>
      </c>
    </row>
    <row r="33" spans="1:5" x14ac:dyDescent="0.25">
      <c r="A33" s="1">
        <v>45505</v>
      </c>
      <c r="B33">
        <v>7349694.5</v>
      </c>
      <c r="C33">
        <v>2512518.06</v>
      </c>
      <c r="D33">
        <v>34.19</v>
      </c>
      <c r="E33">
        <v>3.6459999999999999</v>
      </c>
    </row>
    <row r="34" spans="1:5" x14ac:dyDescent="0.25">
      <c r="A34" s="1">
        <v>45536</v>
      </c>
      <c r="B34">
        <v>7145569.3700000001</v>
      </c>
      <c r="C34">
        <v>2440501.75</v>
      </c>
      <c r="D34">
        <v>34.15</v>
      </c>
      <c r="E34">
        <v>3.6509999999999998</v>
      </c>
    </row>
    <row r="35" spans="1:5" x14ac:dyDescent="0.25">
      <c r="A35" s="1">
        <v>45566</v>
      </c>
      <c r="B35">
        <v>7497105.7300000004</v>
      </c>
      <c r="C35">
        <v>2619832.2799999998</v>
      </c>
      <c r="D35">
        <v>34.94</v>
      </c>
      <c r="E35">
        <v>3.649</v>
      </c>
    </row>
    <row r="36" spans="1:5" x14ac:dyDescent="0.25">
      <c r="A36" s="1">
        <v>45597</v>
      </c>
      <c r="B36">
        <v>7095885.9299999997</v>
      </c>
      <c r="C36">
        <v>2438131.27</v>
      </c>
      <c r="D36">
        <v>34.36</v>
      </c>
      <c r="E36">
        <v>3.6459999999999999</v>
      </c>
    </row>
    <row r="37" spans="1:5" x14ac:dyDescent="0.25">
      <c r="A37" s="1">
        <v>45627</v>
      </c>
      <c r="B37">
        <v>7328766.2300000004</v>
      </c>
      <c r="C37">
        <v>2464875.39</v>
      </c>
      <c r="D37">
        <v>33.630000000000003</v>
      </c>
      <c r="E37">
        <v>3.6539999999999999</v>
      </c>
    </row>
    <row r="42" spans="1:5" x14ac:dyDescent="0.25">
      <c r="D42" s="7">
        <f>GETPIVOTDATA("[Measures].[Sum of fuel_spend]",$H$16)</f>
        <v>95499723.140000001</v>
      </c>
    </row>
    <row r="45" spans="1:5" x14ac:dyDescent="0.25">
      <c r="D45" s="7">
        <f>D42</f>
        <v>95499723.140000001</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9348D-6876-433E-B66C-3F21413BF067}">
  <dimension ref="A1:H18"/>
  <sheetViews>
    <sheetView topLeftCell="A16" workbookViewId="0">
      <selection activeCell="E21" sqref="E21"/>
    </sheetView>
  </sheetViews>
  <sheetFormatPr defaultRowHeight="15" x14ac:dyDescent="0.25"/>
  <cols>
    <col min="1" max="1" width="19.42578125" bestFit="1" customWidth="1"/>
    <col min="2" max="2" width="16.7109375" bestFit="1" customWidth="1"/>
    <col min="3" max="3" width="20.42578125" bestFit="1" customWidth="1"/>
    <col min="4" max="4" width="17.7109375" bestFit="1" customWidth="1"/>
    <col min="5" max="5" width="23.140625" style="5" bestFit="1" customWidth="1"/>
    <col min="6" max="6" width="21.42578125" bestFit="1" customWidth="1"/>
    <col min="7" max="7" width="14" bestFit="1" customWidth="1"/>
    <col min="8" max="8" width="24.7109375" bestFit="1" customWidth="1"/>
  </cols>
  <sheetData>
    <row r="1" spans="1:8" x14ac:dyDescent="0.25">
      <c r="A1" t="s">
        <v>137</v>
      </c>
      <c r="B1" t="s">
        <v>138</v>
      </c>
      <c r="C1" t="s">
        <v>139</v>
      </c>
      <c r="D1" t="s">
        <v>140</v>
      </c>
      <c r="E1" s="5" t="s">
        <v>141</v>
      </c>
      <c r="F1" t="s">
        <v>142</v>
      </c>
      <c r="G1" t="s">
        <v>143</v>
      </c>
      <c r="H1" t="s">
        <v>144</v>
      </c>
    </row>
    <row r="2" spans="1:8" x14ac:dyDescent="0.25">
      <c r="A2" t="s">
        <v>145</v>
      </c>
      <c r="B2">
        <v>35</v>
      </c>
      <c r="C2">
        <v>9</v>
      </c>
      <c r="D2">
        <v>10</v>
      </c>
      <c r="E2" s="4">
        <v>408250.78</v>
      </c>
      <c r="F2" s="4">
        <v>332719.95</v>
      </c>
      <c r="G2" s="4">
        <v>740970.73</v>
      </c>
      <c r="H2" s="4">
        <v>21170.59</v>
      </c>
    </row>
    <row r="3" spans="1:8" x14ac:dyDescent="0.25">
      <c r="A3" t="s">
        <v>146</v>
      </c>
      <c r="B3">
        <v>39</v>
      </c>
      <c r="C3">
        <v>18</v>
      </c>
      <c r="D3">
        <v>5</v>
      </c>
      <c r="E3" s="4">
        <v>300252.95</v>
      </c>
      <c r="F3" s="4">
        <v>281194.27</v>
      </c>
      <c r="G3" s="4">
        <v>581447.22</v>
      </c>
      <c r="H3" s="4">
        <v>14908.9</v>
      </c>
    </row>
    <row r="4" spans="1:8" x14ac:dyDescent="0.25">
      <c r="A4" t="s">
        <v>147</v>
      </c>
      <c r="B4">
        <v>35</v>
      </c>
      <c r="C4">
        <v>14</v>
      </c>
      <c r="D4">
        <v>4</v>
      </c>
      <c r="E4" s="4">
        <v>337990.48</v>
      </c>
      <c r="F4" s="4">
        <v>149427.66</v>
      </c>
      <c r="G4" s="4">
        <v>487418.14</v>
      </c>
      <c r="H4" s="4">
        <v>13926.23</v>
      </c>
    </row>
    <row r="5" spans="1:8" x14ac:dyDescent="0.25">
      <c r="A5" t="s">
        <v>148</v>
      </c>
      <c r="B5">
        <v>34</v>
      </c>
      <c r="C5">
        <v>13</v>
      </c>
      <c r="D5">
        <v>10</v>
      </c>
      <c r="E5" s="4">
        <v>351743.2</v>
      </c>
      <c r="F5" s="4">
        <v>80748.740000000005</v>
      </c>
      <c r="G5" s="4">
        <v>432491.94</v>
      </c>
      <c r="H5" s="4">
        <v>12720.35</v>
      </c>
    </row>
    <row r="6" spans="1:8" x14ac:dyDescent="0.25">
      <c r="A6" t="s">
        <v>149</v>
      </c>
      <c r="B6">
        <v>27</v>
      </c>
      <c r="C6">
        <v>10</v>
      </c>
      <c r="D6">
        <v>4</v>
      </c>
      <c r="E6" s="4">
        <v>205323.7</v>
      </c>
      <c r="F6" s="4">
        <v>205520.1</v>
      </c>
      <c r="G6" s="4">
        <v>410843.79</v>
      </c>
      <c r="H6" s="4">
        <v>15216.44</v>
      </c>
    </row>
    <row r="7" spans="1:8" x14ac:dyDescent="0.25">
      <c r="G7" s="4">
        <f>SUBTOTAL(109,safety_incidents[total_claims])</f>
        <v>2653171.8199999998</v>
      </c>
      <c r="H7" s="4">
        <f>SUBTOTAL(109,safety_incidents[avg_claim_per_incident])</f>
        <v>77942.509999999995</v>
      </c>
    </row>
    <row r="10" spans="1:8" x14ac:dyDescent="0.25">
      <c r="G10" s="4">
        <f>safety_incidents[[#Totals],[total_claims]]</f>
        <v>2653171.8199999998</v>
      </c>
      <c r="H10" s="4">
        <f>safety_incidents[[#Totals],[avg_claim_per_incident]]</f>
        <v>77942.509999999995</v>
      </c>
    </row>
    <row r="12" spans="1:8" x14ac:dyDescent="0.25">
      <c r="B12" s="2" t="s">
        <v>573</v>
      </c>
      <c r="C12" t="s">
        <v>141</v>
      </c>
      <c r="D12" t="s">
        <v>142</v>
      </c>
      <c r="E12"/>
      <c r="G12" s="8">
        <f>G10</f>
        <v>2653171.8199999998</v>
      </c>
      <c r="H12" s="4">
        <f>H10</f>
        <v>77942.509999999995</v>
      </c>
    </row>
    <row r="13" spans="1:8" x14ac:dyDescent="0.25">
      <c r="B13" s="3" t="s">
        <v>147</v>
      </c>
      <c r="C13" s="4">
        <v>337990.48</v>
      </c>
      <c r="D13" s="4">
        <v>149427.66</v>
      </c>
      <c r="E13"/>
    </row>
    <row r="14" spans="1:8" x14ac:dyDescent="0.25">
      <c r="B14" s="3" t="s">
        <v>148</v>
      </c>
      <c r="C14" s="4">
        <v>351743.2</v>
      </c>
      <c r="D14" s="4">
        <v>80748.740000000005</v>
      </c>
      <c r="E14"/>
    </row>
    <row r="15" spans="1:8" x14ac:dyDescent="0.25">
      <c r="B15" s="3" t="s">
        <v>146</v>
      </c>
      <c r="C15" s="4">
        <v>300252.95</v>
      </c>
      <c r="D15" s="4">
        <v>281194.27</v>
      </c>
      <c r="E15"/>
    </row>
    <row r="16" spans="1:8" x14ac:dyDescent="0.25">
      <c r="B16" s="3" t="s">
        <v>145</v>
      </c>
      <c r="C16" s="4">
        <v>408250.78</v>
      </c>
      <c r="D16" s="4">
        <v>332719.95</v>
      </c>
      <c r="E16"/>
    </row>
    <row r="17" spans="2:5" x14ac:dyDescent="0.25">
      <c r="B17" s="3" t="s">
        <v>149</v>
      </c>
      <c r="C17" s="4">
        <v>205323.7</v>
      </c>
      <c r="D17" s="4">
        <v>205520.1</v>
      </c>
      <c r="E17"/>
    </row>
    <row r="18" spans="2:5" x14ac:dyDescent="0.25">
      <c r="B18" s="3" t="s">
        <v>557</v>
      </c>
      <c r="C18" s="4">
        <v>1603561.11</v>
      </c>
      <c r="D18" s="4">
        <v>1049610.72</v>
      </c>
      <c r="E18"/>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8ED49-DF28-42BB-AC97-614816FD9047}">
  <dimension ref="A1:I108"/>
  <sheetViews>
    <sheetView topLeftCell="A10" workbookViewId="0">
      <selection activeCell="I5" sqref="I5"/>
    </sheetView>
  </sheetViews>
  <sheetFormatPr defaultRowHeight="15" x14ac:dyDescent="0.25"/>
  <cols>
    <col min="1" max="1" width="18.7109375" bestFit="1" customWidth="1"/>
    <col min="2" max="2" width="12.42578125" bestFit="1" customWidth="1"/>
    <col min="3" max="3" width="14.7109375" bestFit="1" customWidth="1"/>
    <col min="4" max="4" width="16" bestFit="1" customWidth="1"/>
    <col min="7" max="7" width="17.28515625" bestFit="1" customWidth="1"/>
    <col min="8" max="8" width="16.85546875" bestFit="1" customWidth="1"/>
    <col min="9" max="9" width="20.42578125" bestFit="1" customWidth="1"/>
  </cols>
  <sheetData>
    <row r="1" spans="1:9" x14ac:dyDescent="0.25">
      <c r="A1" t="s">
        <v>586</v>
      </c>
      <c r="B1" t="s">
        <v>674</v>
      </c>
      <c r="C1" t="s">
        <v>675</v>
      </c>
      <c r="D1" t="s">
        <v>7</v>
      </c>
    </row>
    <row r="2" spans="1:9" x14ac:dyDescent="0.25">
      <c r="A2" t="s">
        <v>597</v>
      </c>
      <c r="B2">
        <v>1414</v>
      </c>
      <c r="C2">
        <v>1477</v>
      </c>
      <c r="D2">
        <v>4550892.4989999998</v>
      </c>
    </row>
    <row r="3" spans="1:9" x14ac:dyDescent="0.25">
      <c r="A3" t="s">
        <v>615</v>
      </c>
      <c r="B3">
        <v>1429</v>
      </c>
      <c r="C3">
        <v>1390</v>
      </c>
      <c r="D3">
        <v>4317292.818</v>
      </c>
    </row>
    <row r="4" spans="1:9" x14ac:dyDescent="0.25">
      <c r="A4" t="s">
        <v>608</v>
      </c>
      <c r="B4">
        <v>1391</v>
      </c>
      <c r="C4">
        <v>1429</v>
      </c>
      <c r="D4">
        <v>4308125.74</v>
      </c>
      <c r="G4" s="2" t="s">
        <v>724</v>
      </c>
      <c r="H4" t="s">
        <v>721</v>
      </c>
      <c r="I4" t="s">
        <v>581</v>
      </c>
    </row>
    <row r="5" spans="1:9" x14ac:dyDescent="0.25">
      <c r="A5" t="s">
        <v>639</v>
      </c>
      <c r="B5">
        <v>1399</v>
      </c>
      <c r="C5">
        <v>1431</v>
      </c>
      <c r="D5">
        <v>4292544.3109999998</v>
      </c>
      <c r="G5" s="3" t="s">
        <v>597</v>
      </c>
      <c r="H5">
        <v>1414</v>
      </c>
      <c r="I5" s="4">
        <v>4550892.4989999998</v>
      </c>
    </row>
    <row r="6" spans="1:9" x14ac:dyDescent="0.25">
      <c r="A6" t="s">
        <v>610</v>
      </c>
      <c r="B6">
        <v>1365</v>
      </c>
      <c r="C6">
        <v>1460</v>
      </c>
      <c r="D6">
        <v>4288014.824</v>
      </c>
      <c r="G6" s="3" t="s">
        <v>615</v>
      </c>
      <c r="H6">
        <v>1429</v>
      </c>
      <c r="I6" s="4">
        <v>4317292.818</v>
      </c>
    </row>
    <row r="7" spans="1:9" x14ac:dyDescent="0.25">
      <c r="A7" t="s">
        <v>652</v>
      </c>
      <c r="B7">
        <v>1376</v>
      </c>
      <c r="C7">
        <v>1427</v>
      </c>
      <c r="D7">
        <v>4208003.1880000001</v>
      </c>
      <c r="G7" s="3" t="s">
        <v>608</v>
      </c>
      <c r="H7">
        <v>1391</v>
      </c>
      <c r="I7" s="4">
        <v>4308125.74</v>
      </c>
    </row>
    <row r="8" spans="1:9" x14ac:dyDescent="0.25">
      <c r="A8" t="s">
        <v>654</v>
      </c>
      <c r="B8">
        <v>1386</v>
      </c>
      <c r="C8">
        <v>1415</v>
      </c>
      <c r="D8">
        <v>4203019.4649999999</v>
      </c>
      <c r="G8" s="3" t="s">
        <v>639</v>
      </c>
      <c r="H8">
        <v>1399</v>
      </c>
      <c r="I8" s="4">
        <v>4292544.3109999998</v>
      </c>
    </row>
    <row r="9" spans="1:9" x14ac:dyDescent="0.25">
      <c r="A9" t="s">
        <v>658</v>
      </c>
      <c r="B9">
        <v>1360</v>
      </c>
      <c r="C9">
        <v>1432</v>
      </c>
      <c r="D9">
        <v>4194888.7759999996</v>
      </c>
      <c r="G9" s="3" t="s">
        <v>610</v>
      </c>
      <c r="H9">
        <v>1365</v>
      </c>
      <c r="I9" s="4">
        <v>4288014.824</v>
      </c>
    </row>
    <row r="10" spans="1:9" x14ac:dyDescent="0.25">
      <c r="A10" t="s">
        <v>628</v>
      </c>
      <c r="B10">
        <v>1342</v>
      </c>
      <c r="C10">
        <v>1444</v>
      </c>
      <c r="D10">
        <v>4166713.0249999999</v>
      </c>
      <c r="G10" s="3" t="s">
        <v>652</v>
      </c>
      <c r="H10">
        <v>1376</v>
      </c>
      <c r="I10" s="4">
        <v>4208003.1880000001</v>
      </c>
    </row>
    <row r="11" spans="1:9" x14ac:dyDescent="0.25">
      <c r="A11" t="s">
        <v>662</v>
      </c>
      <c r="B11">
        <v>1363</v>
      </c>
      <c r="C11">
        <v>1409</v>
      </c>
      <c r="D11">
        <v>4131681.46</v>
      </c>
      <c r="G11" s="3" t="s">
        <v>654</v>
      </c>
      <c r="H11">
        <v>1386</v>
      </c>
      <c r="I11" s="4">
        <v>4203019.4649999999</v>
      </c>
    </row>
    <row r="12" spans="1:9" x14ac:dyDescent="0.25">
      <c r="A12" t="s">
        <v>669</v>
      </c>
      <c r="B12">
        <v>1349</v>
      </c>
      <c r="C12">
        <v>1409</v>
      </c>
      <c r="D12">
        <v>4100348.0329999998</v>
      </c>
      <c r="G12" s="3" t="s">
        <v>658</v>
      </c>
      <c r="H12">
        <v>1360</v>
      </c>
      <c r="I12" s="4">
        <v>4194888.7759999996</v>
      </c>
    </row>
    <row r="13" spans="1:9" x14ac:dyDescent="0.25">
      <c r="A13" t="s">
        <v>676</v>
      </c>
      <c r="B13">
        <v>1333</v>
      </c>
      <c r="C13">
        <v>1434</v>
      </c>
      <c r="D13">
        <v>4083744.3080000002</v>
      </c>
      <c r="G13" s="3" t="s">
        <v>628</v>
      </c>
      <c r="H13">
        <v>1342</v>
      </c>
      <c r="I13" s="4">
        <v>4166713.0249999999</v>
      </c>
    </row>
    <row r="14" spans="1:9" x14ac:dyDescent="0.25">
      <c r="A14" t="s">
        <v>668</v>
      </c>
      <c r="B14">
        <v>1337</v>
      </c>
      <c r="C14">
        <v>1407</v>
      </c>
      <c r="D14">
        <v>4069121.855</v>
      </c>
      <c r="G14" s="3" t="s">
        <v>662</v>
      </c>
      <c r="H14">
        <v>1363</v>
      </c>
      <c r="I14" s="4">
        <v>4131681.46</v>
      </c>
    </row>
    <row r="15" spans="1:9" x14ac:dyDescent="0.25">
      <c r="A15" t="s">
        <v>611</v>
      </c>
      <c r="B15">
        <v>1297</v>
      </c>
      <c r="C15">
        <v>1449</v>
      </c>
      <c r="D15">
        <v>4044541.2919999999</v>
      </c>
    </row>
    <row r="16" spans="1:9" x14ac:dyDescent="0.25">
      <c r="A16" t="s">
        <v>677</v>
      </c>
      <c r="B16">
        <v>1342</v>
      </c>
      <c r="C16">
        <v>1411</v>
      </c>
      <c r="D16">
        <v>4013812.7080000001</v>
      </c>
    </row>
    <row r="17" spans="1:4" x14ac:dyDescent="0.25">
      <c r="A17" t="s">
        <v>670</v>
      </c>
      <c r="B17">
        <v>1332</v>
      </c>
      <c r="C17">
        <v>1406</v>
      </c>
      <c r="D17">
        <v>3990849.6660000002</v>
      </c>
    </row>
    <row r="18" spans="1:4" x14ac:dyDescent="0.25">
      <c r="A18" t="s">
        <v>678</v>
      </c>
      <c r="B18">
        <v>1328</v>
      </c>
      <c r="C18">
        <v>1389</v>
      </c>
      <c r="D18">
        <v>3986039.1680000001</v>
      </c>
    </row>
    <row r="19" spans="1:4" x14ac:dyDescent="0.25">
      <c r="A19" t="s">
        <v>679</v>
      </c>
      <c r="B19">
        <v>1297</v>
      </c>
      <c r="C19">
        <v>1433</v>
      </c>
      <c r="D19">
        <v>3954393.9449999998</v>
      </c>
    </row>
    <row r="20" spans="1:4" x14ac:dyDescent="0.25">
      <c r="A20" t="s">
        <v>591</v>
      </c>
      <c r="B20">
        <v>723</v>
      </c>
      <c r="C20">
        <v>1486</v>
      </c>
      <c r="D20">
        <v>2311844.2999999998</v>
      </c>
    </row>
    <row r="21" spans="1:4" x14ac:dyDescent="0.25">
      <c r="A21" t="s">
        <v>593</v>
      </c>
      <c r="B21">
        <v>735</v>
      </c>
      <c r="C21">
        <v>1460</v>
      </c>
      <c r="D21">
        <v>2311327.8990000002</v>
      </c>
    </row>
    <row r="22" spans="1:4" x14ac:dyDescent="0.25">
      <c r="A22" t="s">
        <v>595</v>
      </c>
      <c r="B22">
        <v>729</v>
      </c>
      <c r="C22">
        <v>1460</v>
      </c>
      <c r="D22">
        <v>2305056.602</v>
      </c>
    </row>
    <row r="23" spans="1:4" x14ac:dyDescent="0.25">
      <c r="A23" t="s">
        <v>599</v>
      </c>
      <c r="B23">
        <v>749</v>
      </c>
      <c r="C23">
        <v>1415</v>
      </c>
      <c r="D23">
        <v>2275654.7609999999</v>
      </c>
    </row>
    <row r="24" spans="1:4" x14ac:dyDescent="0.25">
      <c r="A24" t="s">
        <v>602</v>
      </c>
      <c r="B24">
        <v>721</v>
      </c>
      <c r="C24">
        <v>1469</v>
      </c>
      <c r="D24">
        <v>2269105.6710000001</v>
      </c>
    </row>
    <row r="25" spans="1:4" x14ac:dyDescent="0.25">
      <c r="A25" t="s">
        <v>604</v>
      </c>
      <c r="B25">
        <v>705</v>
      </c>
      <c r="C25">
        <v>1473</v>
      </c>
      <c r="D25">
        <v>2256066.9190000002</v>
      </c>
    </row>
    <row r="26" spans="1:4" x14ac:dyDescent="0.25">
      <c r="A26" t="s">
        <v>606</v>
      </c>
      <c r="B26">
        <v>703</v>
      </c>
      <c r="C26">
        <v>1471</v>
      </c>
      <c r="D26">
        <v>2229521.2310000001</v>
      </c>
    </row>
    <row r="27" spans="1:4" x14ac:dyDescent="0.25">
      <c r="A27" t="s">
        <v>612</v>
      </c>
      <c r="B27">
        <v>699</v>
      </c>
      <c r="C27">
        <v>1459</v>
      </c>
      <c r="D27">
        <v>2184963.9040000001</v>
      </c>
    </row>
    <row r="28" spans="1:4" x14ac:dyDescent="0.25">
      <c r="A28" t="s">
        <v>613</v>
      </c>
      <c r="B28">
        <v>685</v>
      </c>
      <c r="C28">
        <v>1469</v>
      </c>
      <c r="D28">
        <v>2184125.5389999999</v>
      </c>
    </row>
    <row r="29" spans="1:4" x14ac:dyDescent="0.25">
      <c r="A29" t="s">
        <v>617</v>
      </c>
      <c r="B29">
        <v>699</v>
      </c>
      <c r="C29">
        <v>1455</v>
      </c>
      <c r="D29">
        <v>2180187.9</v>
      </c>
    </row>
    <row r="30" spans="1:4" x14ac:dyDescent="0.25">
      <c r="A30" t="s">
        <v>619</v>
      </c>
      <c r="B30">
        <v>696</v>
      </c>
      <c r="C30">
        <v>1462</v>
      </c>
      <c r="D30">
        <v>2179448.1409999998</v>
      </c>
    </row>
    <row r="31" spans="1:4" x14ac:dyDescent="0.25">
      <c r="A31" t="s">
        <v>621</v>
      </c>
      <c r="B31">
        <v>691</v>
      </c>
      <c r="C31">
        <v>1454</v>
      </c>
      <c r="D31">
        <v>2178150.6779999998</v>
      </c>
    </row>
    <row r="32" spans="1:4" x14ac:dyDescent="0.25">
      <c r="A32" t="s">
        <v>623</v>
      </c>
      <c r="B32">
        <v>707</v>
      </c>
      <c r="C32">
        <v>1433</v>
      </c>
      <c r="D32">
        <v>2174425.861</v>
      </c>
    </row>
    <row r="33" spans="1:4" x14ac:dyDescent="0.25">
      <c r="A33" t="s">
        <v>624</v>
      </c>
      <c r="B33">
        <v>711</v>
      </c>
      <c r="C33">
        <v>1433</v>
      </c>
      <c r="D33">
        <v>2173929.5389999999</v>
      </c>
    </row>
    <row r="34" spans="1:4" x14ac:dyDescent="0.25">
      <c r="A34" t="s">
        <v>625</v>
      </c>
      <c r="B34">
        <v>717</v>
      </c>
      <c r="C34">
        <v>1405</v>
      </c>
      <c r="D34">
        <v>2167289.1150000002</v>
      </c>
    </row>
    <row r="35" spans="1:4" x14ac:dyDescent="0.25">
      <c r="A35" t="s">
        <v>626</v>
      </c>
      <c r="B35">
        <v>708</v>
      </c>
      <c r="C35">
        <v>1426</v>
      </c>
      <c r="D35">
        <v>2166574.4190000002</v>
      </c>
    </row>
    <row r="36" spans="1:4" x14ac:dyDescent="0.25">
      <c r="A36" t="s">
        <v>630</v>
      </c>
      <c r="B36">
        <v>705</v>
      </c>
      <c r="C36">
        <v>1441</v>
      </c>
      <c r="D36">
        <v>2160496.719</v>
      </c>
    </row>
    <row r="37" spans="1:4" x14ac:dyDescent="0.25">
      <c r="A37" t="s">
        <v>631</v>
      </c>
      <c r="B37">
        <v>711</v>
      </c>
      <c r="C37">
        <v>1395</v>
      </c>
      <c r="D37">
        <v>2158397.449</v>
      </c>
    </row>
    <row r="38" spans="1:4" x14ac:dyDescent="0.25">
      <c r="A38" t="s">
        <v>632</v>
      </c>
      <c r="B38">
        <v>685</v>
      </c>
      <c r="C38">
        <v>1461</v>
      </c>
      <c r="D38">
        <v>2157649.665</v>
      </c>
    </row>
    <row r="39" spans="1:4" x14ac:dyDescent="0.25">
      <c r="A39" t="s">
        <v>633</v>
      </c>
      <c r="B39">
        <v>690</v>
      </c>
      <c r="C39">
        <v>1461</v>
      </c>
      <c r="D39">
        <v>2156084.48</v>
      </c>
    </row>
    <row r="40" spans="1:4" x14ac:dyDescent="0.25">
      <c r="A40" t="s">
        <v>634</v>
      </c>
      <c r="B40">
        <v>696</v>
      </c>
      <c r="C40">
        <v>1434</v>
      </c>
      <c r="D40">
        <v>2153396.5520000001</v>
      </c>
    </row>
    <row r="41" spans="1:4" x14ac:dyDescent="0.25">
      <c r="A41" t="s">
        <v>635</v>
      </c>
      <c r="B41">
        <v>710</v>
      </c>
      <c r="C41">
        <v>1422</v>
      </c>
      <c r="D41">
        <v>2152410.0559999999</v>
      </c>
    </row>
    <row r="42" spans="1:4" x14ac:dyDescent="0.25">
      <c r="A42" t="s">
        <v>636</v>
      </c>
      <c r="B42">
        <v>680</v>
      </c>
      <c r="C42">
        <v>1471</v>
      </c>
      <c r="D42">
        <v>2151080.1179999998</v>
      </c>
    </row>
    <row r="43" spans="1:4" x14ac:dyDescent="0.25">
      <c r="A43" t="s">
        <v>637</v>
      </c>
      <c r="B43">
        <v>697</v>
      </c>
      <c r="C43">
        <v>1445</v>
      </c>
      <c r="D43">
        <v>2150269.5299999998</v>
      </c>
    </row>
    <row r="44" spans="1:4" x14ac:dyDescent="0.25">
      <c r="A44" t="s">
        <v>640</v>
      </c>
      <c r="B44">
        <v>677</v>
      </c>
      <c r="C44">
        <v>1492</v>
      </c>
      <c r="D44">
        <v>2146977.469</v>
      </c>
    </row>
    <row r="45" spans="1:4" x14ac:dyDescent="0.25">
      <c r="A45" t="s">
        <v>641</v>
      </c>
      <c r="B45">
        <v>709</v>
      </c>
      <c r="C45">
        <v>1407</v>
      </c>
      <c r="D45">
        <v>2144658.929</v>
      </c>
    </row>
    <row r="46" spans="1:4" x14ac:dyDescent="0.25">
      <c r="A46" t="s">
        <v>642</v>
      </c>
      <c r="B46">
        <v>666</v>
      </c>
      <c r="C46">
        <v>1488</v>
      </c>
      <c r="D46">
        <v>2143070.4309999999</v>
      </c>
    </row>
    <row r="47" spans="1:4" x14ac:dyDescent="0.25">
      <c r="A47" t="s">
        <v>644</v>
      </c>
      <c r="B47">
        <v>683</v>
      </c>
      <c r="C47">
        <v>1463</v>
      </c>
      <c r="D47">
        <v>2136838.1329999999</v>
      </c>
    </row>
    <row r="48" spans="1:4" x14ac:dyDescent="0.25">
      <c r="A48" t="s">
        <v>645</v>
      </c>
      <c r="B48">
        <v>672</v>
      </c>
      <c r="C48">
        <v>1471</v>
      </c>
      <c r="D48">
        <v>2136114.486</v>
      </c>
    </row>
    <row r="49" spans="1:4" x14ac:dyDescent="0.25">
      <c r="A49" t="s">
        <v>647</v>
      </c>
      <c r="B49">
        <v>698</v>
      </c>
      <c r="C49">
        <v>1412</v>
      </c>
      <c r="D49">
        <v>2125756.659</v>
      </c>
    </row>
    <row r="50" spans="1:4" x14ac:dyDescent="0.25">
      <c r="A50" t="s">
        <v>648</v>
      </c>
      <c r="B50">
        <v>687</v>
      </c>
      <c r="C50">
        <v>1435</v>
      </c>
      <c r="D50">
        <v>2120204.9709999999</v>
      </c>
    </row>
    <row r="51" spans="1:4" x14ac:dyDescent="0.25">
      <c r="A51" t="s">
        <v>649</v>
      </c>
      <c r="B51">
        <v>659</v>
      </c>
      <c r="C51">
        <v>1491</v>
      </c>
      <c r="D51">
        <v>2119361.4479999999</v>
      </c>
    </row>
    <row r="52" spans="1:4" x14ac:dyDescent="0.25">
      <c r="A52" t="s">
        <v>650</v>
      </c>
      <c r="B52">
        <v>701</v>
      </c>
      <c r="C52">
        <v>1389</v>
      </c>
      <c r="D52">
        <v>2118373.9780000001</v>
      </c>
    </row>
    <row r="53" spans="1:4" x14ac:dyDescent="0.25">
      <c r="A53" t="s">
        <v>651</v>
      </c>
      <c r="B53">
        <v>683</v>
      </c>
      <c r="C53">
        <v>1453</v>
      </c>
      <c r="D53">
        <v>2114937.9190000002</v>
      </c>
    </row>
    <row r="54" spans="1:4" x14ac:dyDescent="0.25">
      <c r="A54" t="s">
        <v>653</v>
      </c>
      <c r="B54">
        <v>688</v>
      </c>
      <c r="C54">
        <v>1423</v>
      </c>
      <c r="D54">
        <v>2111182.321</v>
      </c>
    </row>
    <row r="55" spans="1:4" x14ac:dyDescent="0.25">
      <c r="A55" t="s">
        <v>655</v>
      </c>
      <c r="B55">
        <v>679</v>
      </c>
      <c r="C55">
        <v>1434</v>
      </c>
      <c r="D55">
        <v>2106838.8790000002</v>
      </c>
    </row>
    <row r="56" spans="1:4" x14ac:dyDescent="0.25">
      <c r="A56" t="s">
        <v>656</v>
      </c>
      <c r="B56">
        <v>694</v>
      </c>
      <c r="C56">
        <v>1418</v>
      </c>
      <c r="D56">
        <v>2106527.8289999999</v>
      </c>
    </row>
    <row r="57" spans="1:4" x14ac:dyDescent="0.25">
      <c r="A57" t="s">
        <v>657</v>
      </c>
      <c r="B57">
        <v>670</v>
      </c>
      <c r="C57">
        <v>1453</v>
      </c>
      <c r="D57">
        <v>2105360.2280000001</v>
      </c>
    </row>
    <row r="58" spans="1:4" x14ac:dyDescent="0.25">
      <c r="A58" t="s">
        <v>659</v>
      </c>
      <c r="B58">
        <v>668</v>
      </c>
      <c r="C58">
        <v>1459</v>
      </c>
      <c r="D58">
        <v>2103087.3089999999</v>
      </c>
    </row>
    <row r="59" spans="1:4" x14ac:dyDescent="0.25">
      <c r="A59" t="s">
        <v>660</v>
      </c>
      <c r="B59">
        <v>664</v>
      </c>
      <c r="C59">
        <v>1434</v>
      </c>
      <c r="D59">
        <v>2101700.2609999999</v>
      </c>
    </row>
    <row r="60" spans="1:4" x14ac:dyDescent="0.25">
      <c r="A60" t="s">
        <v>661</v>
      </c>
      <c r="B60">
        <v>668</v>
      </c>
      <c r="C60">
        <v>1460</v>
      </c>
      <c r="D60">
        <v>2098126.2179999999</v>
      </c>
    </row>
    <row r="61" spans="1:4" x14ac:dyDescent="0.25">
      <c r="A61" t="s">
        <v>663</v>
      </c>
      <c r="B61">
        <v>696</v>
      </c>
      <c r="C61">
        <v>1402</v>
      </c>
      <c r="D61">
        <v>2095700.892</v>
      </c>
    </row>
    <row r="62" spans="1:4" x14ac:dyDescent="0.25">
      <c r="A62" t="s">
        <v>665</v>
      </c>
      <c r="B62">
        <v>675</v>
      </c>
      <c r="C62">
        <v>1430</v>
      </c>
      <c r="D62">
        <v>2092607.89</v>
      </c>
    </row>
    <row r="63" spans="1:4" x14ac:dyDescent="0.25">
      <c r="A63" t="s">
        <v>667</v>
      </c>
      <c r="B63">
        <v>684</v>
      </c>
      <c r="C63">
        <v>1417</v>
      </c>
      <c r="D63">
        <v>2085309.7290000001</v>
      </c>
    </row>
    <row r="64" spans="1:4" x14ac:dyDescent="0.25">
      <c r="A64" t="s">
        <v>671</v>
      </c>
      <c r="B64">
        <v>697</v>
      </c>
      <c r="C64">
        <v>1406</v>
      </c>
      <c r="D64">
        <v>2079067.5430000001</v>
      </c>
    </row>
    <row r="65" spans="1:4" x14ac:dyDescent="0.25">
      <c r="A65" t="s">
        <v>672</v>
      </c>
      <c r="B65">
        <v>684</v>
      </c>
      <c r="C65">
        <v>1423</v>
      </c>
      <c r="D65">
        <v>2077276.264</v>
      </c>
    </row>
    <row r="66" spans="1:4" x14ac:dyDescent="0.25">
      <c r="A66" t="s">
        <v>673</v>
      </c>
      <c r="B66">
        <v>706</v>
      </c>
      <c r="C66">
        <v>1379</v>
      </c>
      <c r="D66">
        <v>2075237.1839999999</v>
      </c>
    </row>
    <row r="67" spans="1:4" x14ac:dyDescent="0.25">
      <c r="A67" t="s">
        <v>680</v>
      </c>
      <c r="B67">
        <v>669</v>
      </c>
      <c r="C67">
        <v>1444</v>
      </c>
      <c r="D67">
        <v>2073798.939</v>
      </c>
    </row>
    <row r="68" spans="1:4" x14ac:dyDescent="0.25">
      <c r="A68" t="s">
        <v>681</v>
      </c>
      <c r="B68">
        <v>662</v>
      </c>
      <c r="C68">
        <v>1424</v>
      </c>
      <c r="D68">
        <v>2073621.5</v>
      </c>
    </row>
    <row r="69" spans="1:4" x14ac:dyDescent="0.25">
      <c r="A69" t="s">
        <v>682</v>
      </c>
      <c r="B69">
        <v>694</v>
      </c>
      <c r="C69">
        <v>1412</v>
      </c>
      <c r="D69">
        <v>2071936.831</v>
      </c>
    </row>
    <row r="70" spans="1:4" x14ac:dyDescent="0.25">
      <c r="A70" t="s">
        <v>683</v>
      </c>
      <c r="B70">
        <v>677</v>
      </c>
      <c r="C70">
        <v>1408</v>
      </c>
      <c r="D70">
        <v>2065367.82</v>
      </c>
    </row>
    <row r="71" spans="1:4" x14ac:dyDescent="0.25">
      <c r="A71" t="s">
        <v>684</v>
      </c>
      <c r="B71">
        <v>688</v>
      </c>
      <c r="C71">
        <v>1393</v>
      </c>
      <c r="D71">
        <v>2064046.0819999999</v>
      </c>
    </row>
    <row r="72" spans="1:4" x14ac:dyDescent="0.25">
      <c r="A72" t="s">
        <v>685</v>
      </c>
      <c r="B72">
        <v>657</v>
      </c>
      <c r="C72">
        <v>1450</v>
      </c>
      <c r="D72">
        <v>2062439.926</v>
      </c>
    </row>
    <row r="73" spans="1:4" x14ac:dyDescent="0.25">
      <c r="A73" t="s">
        <v>686</v>
      </c>
      <c r="B73">
        <v>658</v>
      </c>
      <c r="C73">
        <v>1448</v>
      </c>
      <c r="D73">
        <v>2056631.8219999999</v>
      </c>
    </row>
    <row r="74" spans="1:4" x14ac:dyDescent="0.25">
      <c r="A74" t="s">
        <v>687</v>
      </c>
      <c r="B74">
        <v>657</v>
      </c>
      <c r="C74">
        <v>1442</v>
      </c>
      <c r="D74">
        <v>2047192.72</v>
      </c>
    </row>
    <row r="75" spans="1:4" x14ac:dyDescent="0.25">
      <c r="A75" t="s">
        <v>688</v>
      </c>
      <c r="B75">
        <v>671</v>
      </c>
      <c r="C75">
        <v>1417</v>
      </c>
      <c r="D75">
        <v>2040880.4080000001</v>
      </c>
    </row>
    <row r="76" spans="1:4" x14ac:dyDescent="0.25">
      <c r="A76" t="s">
        <v>689</v>
      </c>
      <c r="B76">
        <v>660</v>
      </c>
      <c r="C76">
        <v>1421</v>
      </c>
      <c r="D76">
        <v>2026317.4950000001</v>
      </c>
    </row>
    <row r="77" spans="1:4" x14ac:dyDescent="0.25">
      <c r="A77" t="s">
        <v>690</v>
      </c>
      <c r="B77">
        <v>643</v>
      </c>
      <c r="C77">
        <v>1435</v>
      </c>
      <c r="D77">
        <v>2022357.4609999999</v>
      </c>
    </row>
    <row r="78" spans="1:4" x14ac:dyDescent="0.25">
      <c r="A78" t="s">
        <v>691</v>
      </c>
      <c r="B78">
        <v>666</v>
      </c>
      <c r="C78">
        <v>1413</v>
      </c>
      <c r="D78">
        <v>2020440.257</v>
      </c>
    </row>
    <row r="79" spans="1:4" x14ac:dyDescent="0.25">
      <c r="A79" t="s">
        <v>692</v>
      </c>
      <c r="B79">
        <v>678</v>
      </c>
      <c r="C79">
        <v>1385</v>
      </c>
      <c r="D79">
        <v>2017332.6529999999</v>
      </c>
    </row>
    <row r="80" spans="1:4" x14ac:dyDescent="0.25">
      <c r="A80" t="s">
        <v>693</v>
      </c>
      <c r="B80">
        <v>640</v>
      </c>
      <c r="C80">
        <v>1460</v>
      </c>
      <c r="D80">
        <v>2014029.1229999999</v>
      </c>
    </row>
    <row r="81" spans="1:4" x14ac:dyDescent="0.25">
      <c r="A81" t="s">
        <v>694</v>
      </c>
      <c r="B81">
        <v>634</v>
      </c>
      <c r="C81">
        <v>1494</v>
      </c>
      <c r="D81">
        <v>2010146.9140000001</v>
      </c>
    </row>
    <row r="82" spans="1:4" x14ac:dyDescent="0.25">
      <c r="A82" t="s">
        <v>695</v>
      </c>
      <c r="B82">
        <v>652</v>
      </c>
      <c r="C82">
        <v>1435</v>
      </c>
      <c r="D82">
        <v>2008553.2109999999</v>
      </c>
    </row>
    <row r="83" spans="1:4" x14ac:dyDescent="0.25">
      <c r="A83" t="s">
        <v>696</v>
      </c>
      <c r="B83">
        <v>662</v>
      </c>
      <c r="C83">
        <v>1406</v>
      </c>
      <c r="D83">
        <v>2007992.0819999999</v>
      </c>
    </row>
    <row r="84" spans="1:4" x14ac:dyDescent="0.25">
      <c r="A84" t="s">
        <v>697</v>
      </c>
      <c r="B84">
        <v>652</v>
      </c>
      <c r="C84">
        <v>1430</v>
      </c>
      <c r="D84">
        <v>1998261.0290000001</v>
      </c>
    </row>
    <row r="85" spans="1:4" x14ac:dyDescent="0.25">
      <c r="A85" t="s">
        <v>698</v>
      </c>
      <c r="B85">
        <v>649</v>
      </c>
      <c r="C85">
        <v>1426</v>
      </c>
      <c r="D85">
        <v>1989674.696</v>
      </c>
    </row>
    <row r="86" spans="1:4" x14ac:dyDescent="0.25">
      <c r="A86" t="s">
        <v>699</v>
      </c>
      <c r="B86">
        <v>632</v>
      </c>
      <c r="C86">
        <v>1471</v>
      </c>
      <c r="D86">
        <v>1985683.2549999999</v>
      </c>
    </row>
    <row r="87" spans="1:4" x14ac:dyDescent="0.25">
      <c r="A87" t="s">
        <v>700</v>
      </c>
      <c r="B87">
        <v>658</v>
      </c>
      <c r="C87">
        <v>1394</v>
      </c>
      <c r="D87">
        <v>1977318.051</v>
      </c>
    </row>
    <row r="88" spans="1:4" x14ac:dyDescent="0.25">
      <c r="A88" t="s">
        <v>701</v>
      </c>
      <c r="B88">
        <v>683</v>
      </c>
      <c r="C88">
        <v>1367</v>
      </c>
      <c r="D88">
        <v>1975103.6429999999</v>
      </c>
    </row>
    <row r="89" spans="1:4" x14ac:dyDescent="0.25">
      <c r="A89" t="s">
        <v>702</v>
      </c>
      <c r="B89">
        <v>660</v>
      </c>
      <c r="C89">
        <v>1391</v>
      </c>
      <c r="D89">
        <v>1970731.8859999999</v>
      </c>
    </row>
    <row r="90" spans="1:4" x14ac:dyDescent="0.25">
      <c r="A90" t="s">
        <v>703</v>
      </c>
      <c r="B90">
        <v>648</v>
      </c>
      <c r="C90">
        <v>1403</v>
      </c>
      <c r="D90">
        <v>1965611.699</v>
      </c>
    </row>
    <row r="91" spans="1:4" x14ac:dyDescent="0.25">
      <c r="A91" t="s">
        <v>704</v>
      </c>
      <c r="B91">
        <v>645</v>
      </c>
      <c r="C91">
        <v>1429</v>
      </c>
      <c r="D91">
        <v>1965360.294</v>
      </c>
    </row>
    <row r="92" spans="1:4" x14ac:dyDescent="0.25">
      <c r="A92" t="s">
        <v>705</v>
      </c>
      <c r="B92">
        <v>637</v>
      </c>
      <c r="C92">
        <v>1419</v>
      </c>
      <c r="D92">
        <v>1958215.1089999999</v>
      </c>
    </row>
    <row r="93" spans="1:4" x14ac:dyDescent="0.25">
      <c r="A93" t="s">
        <v>706</v>
      </c>
      <c r="B93">
        <v>649</v>
      </c>
      <c r="C93">
        <v>1390</v>
      </c>
      <c r="D93">
        <v>1957666.1510000001</v>
      </c>
    </row>
    <row r="94" spans="1:4" x14ac:dyDescent="0.25">
      <c r="A94" t="s">
        <v>707</v>
      </c>
      <c r="B94">
        <v>647</v>
      </c>
      <c r="C94">
        <v>1425</v>
      </c>
      <c r="D94">
        <v>1948211.4709999999</v>
      </c>
    </row>
    <row r="95" spans="1:4" x14ac:dyDescent="0.25">
      <c r="A95" t="s">
        <v>708</v>
      </c>
      <c r="B95">
        <v>657</v>
      </c>
      <c r="C95">
        <v>1397</v>
      </c>
      <c r="D95">
        <v>1941024.8689999999</v>
      </c>
    </row>
    <row r="96" spans="1:4" x14ac:dyDescent="0.25">
      <c r="A96" t="s">
        <v>709</v>
      </c>
      <c r="B96">
        <v>651</v>
      </c>
      <c r="C96">
        <v>1393</v>
      </c>
      <c r="D96">
        <v>1940845.683</v>
      </c>
    </row>
    <row r="97" spans="1:4" x14ac:dyDescent="0.25">
      <c r="A97" t="s">
        <v>710</v>
      </c>
      <c r="B97">
        <v>627</v>
      </c>
      <c r="C97">
        <v>1452</v>
      </c>
      <c r="D97">
        <v>1934920.65</v>
      </c>
    </row>
    <row r="98" spans="1:4" x14ac:dyDescent="0.25">
      <c r="A98" t="s">
        <v>711</v>
      </c>
      <c r="B98">
        <v>636</v>
      </c>
      <c r="C98">
        <v>1411</v>
      </c>
      <c r="D98">
        <v>1932805.692</v>
      </c>
    </row>
    <row r="99" spans="1:4" x14ac:dyDescent="0.25">
      <c r="A99" t="s">
        <v>712</v>
      </c>
      <c r="B99">
        <v>641</v>
      </c>
      <c r="C99">
        <v>1402</v>
      </c>
      <c r="D99">
        <v>1930776.277</v>
      </c>
    </row>
    <row r="100" spans="1:4" x14ac:dyDescent="0.25">
      <c r="A100" t="s">
        <v>713</v>
      </c>
      <c r="B100">
        <v>631</v>
      </c>
      <c r="C100">
        <v>1418</v>
      </c>
      <c r="D100">
        <v>1929379.98</v>
      </c>
    </row>
    <row r="101" spans="1:4" x14ac:dyDescent="0.25">
      <c r="A101" t="s">
        <v>714</v>
      </c>
      <c r="B101">
        <v>637</v>
      </c>
      <c r="C101">
        <v>1397</v>
      </c>
      <c r="D101">
        <v>1915632.25</v>
      </c>
    </row>
    <row r="102" spans="1:4" x14ac:dyDescent="0.25">
      <c r="A102" t="s">
        <v>715</v>
      </c>
      <c r="B102">
        <v>623</v>
      </c>
      <c r="C102">
        <v>1426</v>
      </c>
      <c r="D102">
        <v>1911429.1569999999</v>
      </c>
    </row>
    <row r="103" spans="1:4" x14ac:dyDescent="0.25">
      <c r="A103" t="s">
        <v>716</v>
      </c>
      <c r="B103">
        <v>632</v>
      </c>
      <c r="C103">
        <v>1394</v>
      </c>
      <c r="D103">
        <v>1898861.4210000001</v>
      </c>
    </row>
    <row r="104" spans="1:4" x14ac:dyDescent="0.25">
      <c r="A104" t="s">
        <v>717</v>
      </c>
      <c r="B104">
        <v>607</v>
      </c>
      <c r="C104">
        <v>1410</v>
      </c>
      <c r="D104">
        <v>1867304.4669999999</v>
      </c>
    </row>
    <row r="105" spans="1:4" x14ac:dyDescent="0.25">
      <c r="A105" t="s">
        <v>718</v>
      </c>
      <c r="B105">
        <v>604</v>
      </c>
      <c r="C105">
        <v>1447</v>
      </c>
      <c r="D105">
        <v>1863824.0419999999</v>
      </c>
    </row>
    <row r="106" spans="1:4" x14ac:dyDescent="0.25">
      <c r="A106" t="s">
        <v>719</v>
      </c>
      <c r="B106">
        <v>614</v>
      </c>
      <c r="C106">
        <v>1398</v>
      </c>
      <c r="D106">
        <v>1837156.852</v>
      </c>
    </row>
    <row r="107" spans="1:4" x14ac:dyDescent="0.25">
      <c r="A107" t="s">
        <v>720</v>
      </c>
      <c r="B107">
        <v>608</v>
      </c>
      <c r="C107">
        <v>1375</v>
      </c>
      <c r="D107">
        <v>1749865.6610000001</v>
      </c>
    </row>
    <row r="108" spans="1:4" x14ac:dyDescent="0.25">
      <c r="B108">
        <f>SUM(B2:B107)</f>
        <v>83696</v>
      </c>
    </row>
  </sheetData>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3256-8742-4FCF-BFBF-9CD489EA78CB}">
  <dimension ref="A1:L3313"/>
  <sheetViews>
    <sheetView topLeftCell="A4" workbookViewId="0">
      <selection activeCell="K10" sqref="K10"/>
    </sheetView>
  </sheetViews>
  <sheetFormatPr defaultRowHeight="15" x14ac:dyDescent="0.25"/>
  <cols>
    <col min="1" max="1" width="10.42578125" bestFit="1" customWidth="1"/>
    <col min="2" max="2" width="12.5703125" bestFit="1" customWidth="1"/>
    <col min="3" max="3" width="9.7109375" bestFit="1" customWidth="1"/>
    <col min="4" max="4" width="13.28515625" bestFit="1" customWidth="1"/>
    <col min="5" max="5" width="19.140625" bestFit="1" customWidth="1"/>
    <col min="6" max="6" width="21.85546875" bestFit="1" customWidth="1"/>
    <col min="7" max="7" width="17" bestFit="1" customWidth="1"/>
    <col min="8" max="8" width="19.7109375" bestFit="1" customWidth="1"/>
    <col min="10" max="10" width="13.140625" bestFit="1" customWidth="1"/>
    <col min="11" max="11" width="16.28515625" bestFit="1" customWidth="1"/>
    <col min="12" max="12" width="17.85546875" bestFit="1" customWidth="1"/>
  </cols>
  <sheetData>
    <row r="1" spans="1:12" x14ac:dyDescent="0.25">
      <c r="A1" t="s">
        <v>150</v>
      </c>
      <c r="B1" t="s">
        <v>875</v>
      </c>
      <c r="C1" t="s">
        <v>0</v>
      </c>
      <c r="D1" t="s">
        <v>151</v>
      </c>
      <c r="E1" t="s">
        <v>152</v>
      </c>
      <c r="F1" t="s">
        <v>153</v>
      </c>
      <c r="G1" t="s">
        <v>154</v>
      </c>
      <c r="H1" t="s">
        <v>155</v>
      </c>
    </row>
    <row r="2" spans="1:12" x14ac:dyDescent="0.25">
      <c r="A2" t="s">
        <v>156</v>
      </c>
      <c r="B2" t="s">
        <v>876</v>
      </c>
      <c r="C2" s="1">
        <v>44562</v>
      </c>
      <c r="D2">
        <v>39269</v>
      </c>
      <c r="E2">
        <v>39269</v>
      </c>
      <c r="F2">
        <v>6.78</v>
      </c>
      <c r="G2">
        <v>0.709999979</v>
      </c>
      <c r="H2">
        <v>4380.9799800000001</v>
      </c>
    </row>
    <row r="3" spans="1:12" x14ac:dyDescent="0.25">
      <c r="A3" t="s">
        <v>156</v>
      </c>
      <c r="B3" t="s">
        <v>876</v>
      </c>
      <c r="C3" s="1">
        <v>44593</v>
      </c>
      <c r="D3">
        <v>40787</v>
      </c>
      <c r="E3">
        <v>80056</v>
      </c>
      <c r="F3">
        <v>6.51</v>
      </c>
      <c r="G3">
        <v>0.963999987</v>
      </c>
      <c r="H3">
        <v>0</v>
      </c>
    </row>
    <row r="4" spans="1:12" x14ac:dyDescent="0.25">
      <c r="A4" t="s">
        <v>156</v>
      </c>
      <c r="B4" t="s">
        <v>876</v>
      </c>
      <c r="C4" s="1">
        <v>44621</v>
      </c>
      <c r="D4">
        <v>57422</v>
      </c>
      <c r="E4">
        <v>137478</v>
      </c>
      <c r="F4">
        <v>6.5</v>
      </c>
      <c r="G4">
        <v>1.097000003</v>
      </c>
      <c r="H4">
        <v>0</v>
      </c>
      <c r="J4" s="2" t="s">
        <v>573</v>
      </c>
      <c r="K4" t="s">
        <v>882</v>
      </c>
      <c r="L4" t="s">
        <v>585</v>
      </c>
    </row>
    <row r="5" spans="1:12" x14ac:dyDescent="0.25">
      <c r="A5" t="s">
        <v>156</v>
      </c>
      <c r="B5" t="s">
        <v>876</v>
      </c>
      <c r="C5" s="1">
        <v>44652</v>
      </c>
      <c r="D5">
        <v>34428</v>
      </c>
      <c r="E5">
        <v>171906</v>
      </c>
      <c r="F5">
        <v>6.41</v>
      </c>
      <c r="G5">
        <v>0.66699999600000004</v>
      </c>
      <c r="H5">
        <v>3548.1499020000001</v>
      </c>
      <c r="J5" s="3" t="s">
        <v>877</v>
      </c>
      <c r="K5">
        <v>396</v>
      </c>
      <c r="L5">
        <v>14263265</v>
      </c>
    </row>
    <row r="6" spans="1:12" x14ac:dyDescent="0.25">
      <c r="A6" t="s">
        <v>156</v>
      </c>
      <c r="B6" t="s">
        <v>876</v>
      </c>
      <c r="C6" s="1">
        <v>44682</v>
      </c>
      <c r="D6">
        <v>20851</v>
      </c>
      <c r="E6">
        <v>192757</v>
      </c>
      <c r="F6">
        <v>6.46</v>
      </c>
      <c r="G6">
        <v>0.515999973</v>
      </c>
      <c r="H6">
        <v>1969.420044</v>
      </c>
      <c r="J6" s="3" t="s">
        <v>880</v>
      </c>
      <c r="K6">
        <v>504</v>
      </c>
      <c r="L6">
        <v>18109628</v>
      </c>
    </row>
    <row r="7" spans="1:12" x14ac:dyDescent="0.25">
      <c r="A7" t="s">
        <v>156</v>
      </c>
      <c r="B7" t="s">
        <v>876</v>
      </c>
      <c r="C7" s="1">
        <v>44713</v>
      </c>
      <c r="D7">
        <v>47085</v>
      </c>
      <c r="E7">
        <v>239842</v>
      </c>
      <c r="F7">
        <v>6.45</v>
      </c>
      <c r="G7">
        <v>1.0329999919999999</v>
      </c>
      <c r="H7">
        <v>0</v>
      </c>
      <c r="J7" s="3" t="s">
        <v>878</v>
      </c>
      <c r="K7">
        <v>540</v>
      </c>
      <c r="L7">
        <v>19587984</v>
      </c>
    </row>
    <row r="8" spans="1:12" x14ac:dyDescent="0.25">
      <c r="A8" t="s">
        <v>156</v>
      </c>
      <c r="B8" t="s">
        <v>876</v>
      </c>
      <c r="C8" s="1">
        <v>44743</v>
      </c>
      <c r="D8">
        <v>38038</v>
      </c>
      <c r="E8">
        <v>277880</v>
      </c>
      <c r="F8">
        <v>6.46</v>
      </c>
      <c r="G8">
        <v>0.902999997</v>
      </c>
      <c r="H8">
        <v>0</v>
      </c>
      <c r="J8" s="3" t="s">
        <v>876</v>
      </c>
      <c r="K8">
        <v>576</v>
      </c>
      <c r="L8">
        <v>20958737</v>
      </c>
    </row>
    <row r="9" spans="1:12" x14ac:dyDescent="0.25">
      <c r="A9" t="s">
        <v>156</v>
      </c>
      <c r="B9" t="s">
        <v>876</v>
      </c>
      <c r="C9" s="1">
        <v>44774</v>
      </c>
      <c r="D9">
        <v>35902</v>
      </c>
      <c r="E9">
        <v>313782</v>
      </c>
      <c r="F9">
        <v>6.43</v>
      </c>
      <c r="G9">
        <v>0.870999992</v>
      </c>
      <c r="H9">
        <v>382.57000729999999</v>
      </c>
      <c r="J9" s="3" t="s">
        <v>881</v>
      </c>
      <c r="K9">
        <v>612</v>
      </c>
      <c r="L9">
        <v>22037828</v>
      </c>
    </row>
    <row r="10" spans="1:12" x14ac:dyDescent="0.25">
      <c r="A10" t="s">
        <v>156</v>
      </c>
      <c r="B10" t="s">
        <v>876</v>
      </c>
      <c r="C10" s="1">
        <v>44805</v>
      </c>
      <c r="D10">
        <v>40898</v>
      </c>
      <c r="E10">
        <v>354680</v>
      </c>
      <c r="F10">
        <v>6.47</v>
      </c>
      <c r="G10">
        <v>0.80000001200000004</v>
      </c>
      <c r="H10">
        <v>3372.4099120000001</v>
      </c>
      <c r="J10" s="3" t="s">
        <v>879</v>
      </c>
      <c r="K10">
        <v>684</v>
      </c>
      <c r="L10">
        <v>24778744</v>
      </c>
    </row>
    <row r="11" spans="1:12" x14ac:dyDescent="0.25">
      <c r="A11" t="s">
        <v>156</v>
      </c>
      <c r="B11" t="s">
        <v>876</v>
      </c>
      <c r="C11" s="1">
        <v>44835</v>
      </c>
      <c r="D11">
        <v>51364</v>
      </c>
      <c r="E11">
        <v>406044</v>
      </c>
      <c r="F11">
        <v>6.43</v>
      </c>
      <c r="G11">
        <v>1.194000006</v>
      </c>
      <c r="H11">
        <v>1744.630005</v>
      </c>
    </row>
    <row r="12" spans="1:12" x14ac:dyDescent="0.25">
      <c r="A12" t="s">
        <v>156</v>
      </c>
      <c r="B12" t="s">
        <v>876</v>
      </c>
      <c r="C12" s="1">
        <v>44866</v>
      </c>
      <c r="D12">
        <v>40313</v>
      </c>
      <c r="E12">
        <v>446357</v>
      </c>
      <c r="F12">
        <v>6.48</v>
      </c>
      <c r="G12">
        <v>0.89999997600000003</v>
      </c>
      <c r="H12">
        <v>2103.040039</v>
      </c>
    </row>
    <row r="13" spans="1:12" x14ac:dyDescent="0.25">
      <c r="A13" t="s">
        <v>156</v>
      </c>
      <c r="B13" t="s">
        <v>876</v>
      </c>
      <c r="C13" s="1">
        <v>44896</v>
      </c>
      <c r="D13">
        <v>34882</v>
      </c>
      <c r="E13">
        <v>481239</v>
      </c>
      <c r="F13">
        <v>6.42</v>
      </c>
      <c r="G13">
        <v>0.838999987</v>
      </c>
      <c r="H13">
        <v>0</v>
      </c>
    </row>
    <row r="14" spans="1:12" x14ac:dyDescent="0.25">
      <c r="A14" t="s">
        <v>156</v>
      </c>
      <c r="B14" t="s">
        <v>876</v>
      </c>
      <c r="C14" s="1">
        <v>44927</v>
      </c>
      <c r="D14">
        <v>39588</v>
      </c>
      <c r="E14">
        <v>520827</v>
      </c>
      <c r="F14">
        <v>6.36</v>
      </c>
      <c r="G14">
        <v>0.805999994</v>
      </c>
      <c r="H14">
        <v>0</v>
      </c>
    </row>
    <row r="15" spans="1:12" x14ac:dyDescent="0.25">
      <c r="A15" t="s">
        <v>156</v>
      </c>
      <c r="B15" t="s">
        <v>876</v>
      </c>
      <c r="C15" s="1">
        <v>44958</v>
      </c>
      <c r="D15">
        <v>28620</v>
      </c>
      <c r="E15">
        <v>549447</v>
      </c>
      <c r="F15">
        <v>6.4</v>
      </c>
      <c r="G15">
        <v>0.82099997999999996</v>
      </c>
      <c r="H15">
        <v>0</v>
      </c>
    </row>
    <row r="16" spans="1:12" x14ac:dyDescent="0.25">
      <c r="A16" t="s">
        <v>156</v>
      </c>
      <c r="B16" t="s">
        <v>876</v>
      </c>
      <c r="C16" s="1">
        <v>44986</v>
      </c>
      <c r="D16">
        <v>36717</v>
      </c>
      <c r="E16">
        <v>586164</v>
      </c>
      <c r="F16">
        <v>6.4</v>
      </c>
      <c r="G16">
        <v>0.805999994</v>
      </c>
      <c r="H16">
        <v>0</v>
      </c>
    </row>
    <row r="17" spans="1:8" x14ac:dyDescent="0.25">
      <c r="A17" t="s">
        <v>156</v>
      </c>
      <c r="B17" t="s">
        <v>876</v>
      </c>
      <c r="C17" s="1">
        <v>45017</v>
      </c>
      <c r="D17">
        <v>35740</v>
      </c>
      <c r="E17">
        <v>621904</v>
      </c>
      <c r="F17">
        <v>6.5</v>
      </c>
      <c r="G17">
        <v>0.76700002</v>
      </c>
      <c r="H17">
        <v>6275.5898440000001</v>
      </c>
    </row>
    <row r="18" spans="1:8" x14ac:dyDescent="0.25">
      <c r="A18" t="s">
        <v>156</v>
      </c>
      <c r="B18" t="s">
        <v>876</v>
      </c>
      <c r="C18" s="1">
        <v>45047</v>
      </c>
      <c r="D18">
        <v>34020</v>
      </c>
      <c r="E18">
        <v>655924</v>
      </c>
      <c r="F18">
        <v>6.46</v>
      </c>
      <c r="G18">
        <v>0.902999997</v>
      </c>
      <c r="H18">
        <v>0</v>
      </c>
    </row>
    <row r="19" spans="1:8" x14ac:dyDescent="0.25">
      <c r="A19" t="s">
        <v>156</v>
      </c>
      <c r="B19" t="s">
        <v>876</v>
      </c>
      <c r="C19" s="1">
        <v>45078</v>
      </c>
      <c r="D19">
        <v>39469</v>
      </c>
      <c r="E19">
        <v>695393</v>
      </c>
      <c r="F19">
        <v>6.52</v>
      </c>
      <c r="G19">
        <v>1.0329999919999999</v>
      </c>
      <c r="H19">
        <v>0</v>
      </c>
    </row>
    <row r="20" spans="1:8" x14ac:dyDescent="0.25">
      <c r="A20" t="s">
        <v>156</v>
      </c>
      <c r="B20" t="s">
        <v>876</v>
      </c>
      <c r="C20" s="1">
        <v>45108</v>
      </c>
      <c r="D20">
        <v>32251</v>
      </c>
      <c r="E20">
        <v>727644</v>
      </c>
      <c r="F20">
        <v>6.41</v>
      </c>
      <c r="G20">
        <v>0.741999984</v>
      </c>
      <c r="H20">
        <v>7732.6899409999996</v>
      </c>
    </row>
    <row r="21" spans="1:8" x14ac:dyDescent="0.25">
      <c r="A21" t="s">
        <v>156</v>
      </c>
      <c r="B21" t="s">
        <v>876</v>
      </c>
      <c r="C21" s="1">
        <v>45139</v>
      </c>
      <c r="D21">
        <v>31928</v>
      </c>
      <c r="E21">
        <v>759572</v>
      </c>
      <c r="F21">
        <v>6.41</v>
      </c>
      <c r="G21">
        <v>0.741999984</v>
      </c>
      <c r="H21">
        <v>2777.429932</v>
      </c>
    </row>
    <row r="22" spans="1:8" x14ac:dyDescent="0.25">
      <c r="A22" t="s">
        <v>156</v>
      </c>
      <c r="B22" t="s">
        <v>876</v>
      </c>
      <c r="C22" s="1">
        <v>45170</v>
      </c>
      <c r="D22">
        <v>37859</v>
      </c>
      <c r="E22">
        <v>797431</v>
      </c>
      <c r="F22">
        <v>6.37</v>
      </c>
      <c r="G22">
        <v>0.80000001200000004</v>
      </c>
      <c r="H22">
        <v>3851.639893</v>
      </c>
    </row>
    <row r="23" spans="1:8" x14ac:dyDescent="0.25">
      <c r="A23" t="s">
        <v>156</v>
      </c>
      <c r="B23" t="s">
        <v>876</v>
      </c>
      <c r="C23" s="1">
        <v>45200</v>
      </c>
      <c r="D23">
        <v>51677</v>
      </c>
      <c r="E23">
        <v>849108</v>
      </c>
      <c r="F23">
        <v>6.43</v>
      </c>
      <c r="G23">
        <v>1.161000013</v>
      </c>
      <c r="H23">
        <v>0</v>
      </c>
    </row>
    <row r="24" spans="1:8" x14ac:dyDescent="0.25">
      <c r="A24" t="s">
        <v>156</v>
      </c>
      <c r="B24" t="s">
        <v>876</v>
      </c>
      <c r="C24" s="1">
        <v>45231</v>
      </c>
      <c r="D24">
        <v>43564</v>
      </c>
      <c r="E24">
        <v>892672</v>
      </c>
      <c r="F24">
        <v>6.45</v>
      </c>
      <c r="G24">
        <v>0.96700000799999997</v>
      </c>
      <c r="H24">
        <v>366.2999878</v>
      </c>
    </row>
    <row r="25" spans="1:8" x14ac:dyDescent="0.25">
      <c r="A25" t="s">
        <v>156</v>
      </c>
      <c r="B25" t="s">
        <v>876</v>
      </c>
      <c r="C25" s="1">
        <v>45261</v>
      </c>
      <c r="D25">
        <v>30017</v>
      </c>
      <c r="E25">
        <v>922689</v>
      </c>
      <c r="F25">
        <v>6.46</v>
      </c>
      <c r="G25">
        <v>0.805999994</v>
      </c>
      <c r="H25">
        <v>0</v>
      </c>
    </row>
    <row r="26" spans="1:8" x14ac:dyDescent="0.25">
      <c r="A26" t="s">
        <v>156</v>
      </c>
      <c r="B26" t="s">
        <v>876</v>
      </c>
      <c r="C26" s="1">
        <v>45292</v>
      </c>
      <c r="D26">
        <v>35600</v>
      </c>
      <c r="E26">
        <v>958289</v>
      </c>
      <c r="F26">
        <v>6.51</v>
      </c>
      <c r="G26">
        <v>0.838999987</v>
      </c>
      <c r="H26">
        <v>2770.73999</v>
      </c>
    </row>
    <row r="27" spans="1:8" x14ac:dyDescent="0.25">
      <c r="A27" t="s">
        <v>156</v>
      </c>
      <c r="B27" t="s">
        <v>876</v>
      </c>
      <c r="C27" s="1">
        <v>45323</v>
      </c>
      <c r="D27">
        <v>31485</v>
      </c>
      <c r="E27">
        <v>989774</v>
      </c>
      <c r="F27">
        <v>6.49</v>
      </c>
      <c r="G27">
        <v>0.65499997099999996</v>
      </c>
      <c r="H27">
        <v>0</v>
      </c>
    </row>
    <row r="28" spans="1:8" x14ac:dyDescent="0.25">
      <c r="A28" t="s">
        <v>156</v>
      </c>
      <c r="B28" t="s">
        <v>876</v>
      </c>
      <c r="C28" s="1">
        <v>45352</v>
      </c>
      <c r="D28">
        <v>47000</v>
      </c>
      <c r="E28">
        <v>1036774</v>
      </c>
      <c r="F28">
        <v>6.46</v>
      </c>
      <c r="G28">
        <v>1.097000003</v>
      </c>
      <c r="H28">
        <v>0</v>
      </c>
    </row>
    <row r="29" spans="1:8" x14ac:dyDescent="0.25">
      <c r="A29" t="s">
        <v>156</v>
      </c>
      <c r="B29" t="s">
        <v>876</v>
      </c>
      <c r="C29" s="1">
        <v>45383</v>
      </c>
      <c r="D29">
        <v>28199</v>
      </c>
      <c r="E29">
        <v>1064973</v>
      </c>
      <c r="F29">
        <v>6.55</v>
      </c>
      <c r="G29">
        <v>0.89999997600000003</v>
      </c>
      <c r="H29">
        <v>0</v>
      </c>
    </row>
    <row r="30" spans="1:8" x14ac:dyDescent="0.25">
      <c r="A30" t="s">
        <v>156</v>
      </c>
      <c r="B30" t="s">
        <v>876</v>
      </c>
      <c r="C30" s="1">
        <v>45413</v>
      </c>
      <c r="D30">
        <v>47893</v>
      </c>
      <c r="E30">
        <v>1112866</v>
      </c>
      <c r="F30">
        <v>6.61</v>
      </c>
      <c r="G30">
        <v>1</v>
      </c>
      <c r="H30">
        <v>0</v>
      </c>
    </row>
    <row r="31" spans="1:8" x14ac:dyDescent="0.25">
      <c r="A31" t="s">
        <v>156</v>
      </c>
      <c r="B31" t="s">
        <v>876</v>
      </c>
      <c r="C31" s="1">
        <v>45444</v>
      </c>
      <c r="D31">
        <v>26084</v>
      </c>
      <c r="E31">
        <v>1138950</v>
      </c>
      <c r="F31">
        <v>6.68</v>
      </c>
      <c r="G31">
        <v>0.69999998799999996</v>
      </c>
      <c r="H31">
        <v>0</v>
      </c>
    </row>
    <row r="32" spans="1:8" x14ac:dyDescent="0.25">
      <c r="A32" t="s">
        <v>156</v>
      </c>
      <c r="B32" t="s">
        <v>876</v>
      </c>
      <c r="C32" s="1">
        <v>45474</v>
      </c>
      <c r="D32">
        <v>29263</v>
      </c>
      <c r="E32">
        <v>1168213</v>
      </c>
      <c r="F32">
        <v>6.6</v>
      </c>
      <c r="G32">
        <v>0.870999992</v>
      </c>
      <c r="H32">
        <v>0</v>
      </c>
    </row>
    <row r="33" spans="1:8" x14ac:dyDescent="0.25">
      <c r="A33" t="s">
        <v>156</v>
      </c>
      <c r="B33" t="s">
        <v>876</v>
      </c>
      <c r="C33" s="1">
        <v>45505</v>
      </c>
      <c r="D33">
        <v>35006</v>
      </c>
      <c r="E33">
        <v>1203219</v>
      </c>
      <c r="F33">
        <v>6.55</v>
      </c>
      <c r="G33">
        <v>0.838999987</v>
      </c>
      <c r="H33">
        <v>434.75</v>
      </c>
    </row>
    <row r="34" spans="1:8" x14ac:dyDescent="0.25">
      <c r="A34" t="s">
        <v>156</v>
      </c>
      <c r="B34" t="s">
        <v>876</v>
      </c>
      <c r="C34" s="1">
        <v>45536</v>
      </c>
      <c r="D34">
        <v>35545</v>
      </c>
      <c r="E34">
        <v>1238764</v>
      </c>
      <c r="F34">
        <v>6.57</v>
      </c>
      <c r="G34">
        <v>0.83300000399999996</v>
      </c>
      <c r="H34">
        <v>4072.1599120000001</v>
      </c>
    </row>
    <row r="35" spans="1:8" x14ac:dyDescent="0.25">
      <c r="A35" t="s">
        <v>156</v>
      </c>
      <c r="B35" t="s">
        <v>876</v>
      </c>
      <c r="C35" s="1">
        <v>45566</v>
      </c>
      <c r="D35">
        <v>51146</v>
      </c>
      <c r="E35">
        <v>1289910</v>
      </c>
      <c r="F35">
        <v>6.59</v>
      </c>
      <c r="G35">
        <v>1.194000006</v>
      </c>
      <c r="H35">
        <v>2643.0900879999999</v>
      </c>
    </row>
    <row r="36" spans="1:8" x14ac:dyDescent="0.25">
      <c r="A36" t="s">
        <v>156</v>
      </c>
      <c r="B36" t="s">
        <v>876</v>
      </c>
      <c r="C36" s="1">
        <v>45597</v>
      </c>
      <c r="D36">
        <v>33025</v>
      </c>
      <c r="E36">
        <v>1322935</v>
      </c>
      <c r="F36">
        <v>6.63</v>
      </c>
      <c r="G36">
        <v>0.66699999600000004</v>
      </c>
      <c r="H36">
        <v>0</v>
      </c>
    </row>
    <row r="37" spans="1:8" x14ac:dyDescent="0.25">
      <c r="A37" t="s">
        <v>156</v>
      </c>
      <c r="B37" t="s">
        <v>876</v>
      </c>
      <c r="C37" s="1">
        <v>45627</v>
      </c>
      <c r="D37">
        <v>33462</v>
      </c>
      <c r="E37">
        <v>1356397</v>
      </c>
      <c r="F37">
        <v>6.57</v>
      </c>
      <c r="G37">
        <v>0.773999989</v>
      </c>
      <c r="H37">
        <v>3350.3999020000001</v>
      </c>
    </row>
    <row r="38" spans="1:8" x14ac:dyDescent="0.25">
      <c r="A38" t="s">
        <v>157</v>
      </c>
      <c r="B38" t="s">
        <v>877</v>
      </c>
      <c r="C38" s="1">
        <v>44562</v>
      </c>
      <c r="D38">
        <v>61156</v>
      </c>
      <c r="E38">
        <v>61156</v>
      </c>
      <c r="F38">
        <v>6.65</v>
      </c>
      <c r="G38">
        <v>1.355000019</v>
      </c>
      <c r="H38">
        <v>0</v>
      </c>
    </row>
    <row r="39" spans="1:8" x14ac:dyDescent="0.25">
      <c r="A39" t="s">
        <v>157</v>
      </c>
      <c r="B39" t="s">
        <v>877</v>
      </c>
      <c r="C39" s="1">
        <v>44593</v>
      </c>
      <c r="D39">
        <v>30647</v>
      </c>
      <c r="E39">
        <v>91803</v>
      </c>
      <c r="F39">
        <v>6.54</v>
      </c>
      <c r="G39">
        <v>0.82099997999999996</v>
      </c>
      <c r="H39">
        <v>1613.25</v>
      </c>
    </row>
    <row r="40" spans="1:8" x14ac:dyDescent="0.25">
      <c r="A40" t="s">
        <v>157</v>
      </c>
      <c r="B40" t="s">
        <v>877</v>
      </c>
      <c r="C40" s="1">
        <v>44621</v>
      </c>
      <c r="D40">
        <v>33594</v>
      </c>
      <c r="E40">
        <v>125397</v>
      </c>
      <c r="F40">
        <v>6.5</v>
      </c>
      <c r="G40">
        <v>0.709999979</v>
      </c>
      <c r="H40">
        <v>2223.9499510000001</v>
      </c>
    </row>
    <row r="41" spans="1:8" x14ac:dyDescent="0.25">
      <c r="A41" t="s">
        <v>157</v>
      </c>
      <c r="B41" t="s">
        <v>877</v>
      </c>
      <c r="C41" s="1">
        <v>44652</v>
      </c>
      <c r="D41">
        <v>33536</v>
      </c>
      <c r="E41">
        <v>158933</v>
      </c>
      <c r="F41">
        <v>6.45</v>
      </c>
      <c r="G41">
        <v>0.866999984</v>
      </c>
      <c r="H41">
        <v>3728.0200199999999</v>
      </c>
    </row>
    <row r="42" spans="1:8" x14ac:dyDescent="0.25">
      <c r="A42" t="s">
        <v>157</v>
      </c>
      <c r="B42" t="s">
        <v>877</v>
      </c>
      <c r="C42" s="1">
        <v>44682</v>
      </c>
      <c r="D42">
        <v>32650</v>
      </c>
      <c r="E42">
        <v>191583</v>
      </c>
      <c r="F42">
        <v>6.44</v>
      </c>
      <c r="G42">
        <v>0.676999986</v>
      </c>
      <c r="H42">
        <v>7622.0698240000002</v>
      </c>
    </row>
    <row r="43" spans="1:8" x14ac:dyDescent="0.25">
      <c r="A43" t="s">
        <v>157</v>
      </c>
      <c r="B43" t="s">
        <v>877</v>
      </c>
      <c r="C43" s="1">
        <v>44713</v>
      </c>
      <c r="D43">
        <v>28286</v>
      </c>
      <c r="E43">
        <v>219869</v>
      </c>
      <c r="F43">
        <v>6.49</v>
      </c>
      <c r="G43">
        <v>0.633000016</v>
      </c>
      <c r="H43">
        <v>0</v>
      </c>
    </row>
    <row r="44" spans="1:8" x14ac:dyDescent="0.25">
      <c r="A44" t="s">
        <v>157</v>
      </c>
      <c r="B44" t="s">
        <v>877</v>
      </c>
      <c r="C44" s="1">
        <v>44743</v>
      </c>
      <c r="D44">
        <v>30834</v>
      </c>
      <c r="E44">
        <v>250703</v>
      </c>
      <c r="F44">
        <v>6.44</v>
      </c>
      <c r="G44">
        <v>0.644999981</v>
      </c>
      <c r="H44">
        <v>2000.869995</v>
      </c>
    </row>
    <row r="45" spans="1:8" x14ac:dyDescent="0.25">
      <c r="A45" t="s">
        <v>157</v>
      </c>
      <c r="B45" t="s">
        <v>877</v>
      </c>
      <c r="C45" s="1">
        <v>44774</v>
      </c>
      <c r="D45">
        <v>41510</v>
      </c>
      <c r="E45">
        <v>292213</v>
      </c>
      <c r="F45">
        <v>6.49</v>
      </c>
      <c r="G45">
        <v>1.161000013</v>
      </c>
      <c r="H45">
        <v>0</v>
      </c>
    </row>
    <row r="46" spans="1:8" x14ac:dyDescent="0.25">
      <c r="A46" t="s">
        <v>157</v>
      </c>
      <c r="B46" t="s">
        <v>877</v>
      </c>
      <c r="C46" s="1">
        <v>44805</v>
      </c>
      <c r="D46">
        <v>28038</v>
      </c>
      <c r="E46">
        <v>320251</v>
      </c>
      <c r="F46">
        <v>6.48</v>
      </c>
      <c r="G46">
        <v>0.73299998</v>
      </c>
      <c r="H46">
        <v>0</v>
      </c>
    </row>
    <row r="47" spans="1:8" x14ac:dyDescent="0.25">
      <c r="A47" t="s">
        <v>157</v>
      </c>
      <c r="B47" t="s">
        <v>877</v>
      </c>
      <c r="C47" s="1">
        <v>44835</v>
      </c>
      <c r="D47">
        <v>39770</v>
      </c>
      <c r="E47">
        <v>360021</v>
      </c>
      <c r="F47">
        <v>6.57</v>
      </c>
      <c r="G47">
        <v>0.870999992</v>
      </c>
      <c r="H47">
        <v>0</v>
      </c>
    </row>
    <row r="48" spans="1:8" x14ac:dyDescent="0.25">
      <c r="A48" t="s">
        <v>157</v>
      </c>
      <c r="B48" t="s">
        <v>877</v>
      </c>
      <c r="C48" s="1">
        <v>44866</v>
      </c>
      <c r="D48">
        <v>36504</v>
      </c>
      <c r="E48">
        <v>396525</v>
      </c>
      <c r="F48">
        <v>6.54</v>
      </c>
      <c r="G48">
        <v>0.80000001200000004</v>
      </c>
      <c r="H48">
        <v>0</v>
      </c>
    </row>
    <row r="49" spans="1:8" x14ac:dyDescent="0.25">
      <c r="A49" t="s">
        <v>157</v>
      </c>
      <c r="B49" t="s">
        <v>877</v>
      </c>
      <c r="C49" s="1">
        <v>44896</v>
      </c>
      <c r="D49">
        <v>30830</v>
      </c>
      <c r="E49">
        <v>427355</v>
      </c>
      <c r="F49">
        <v>6.55</v>
      </c>
      <c r="G49">
        <v>0.709999979</v>
      </c>
      <c r="H49">
        <v>0</v>
      </c>
    </row>
    <row r="50" spans="1:8" x14ac:dyDescent="0.25">
      <c r="A50" t="s">
        <v>157</v>
      </c>
      <c r="B50" t="s">
        <v>877</v>
      </c>
      <c r="C50" s="1">
        <v>44927</v>
      </c>
      <c r="D50">
        <v>56129</v>
      </c>
      <c r="E50">
        <v>483484</v>
      </c>
      <c r="F50">
        <v>6.5</v>
      </c>
      <c r="G50">
        <v>1.097000003</v>
      </c>
      <c r="H50">
        <v>0</v>
      </c>
    </row>
    <row r="51" spans="1:8" x14ac:dyDescent="0.25">
      <c r="A51" t="s">
        <v>157</v>
      </c>
      <c r="B51" t="s">
        <v>877</v>
      </c>
      <c r="C51" s="1">
        <v>44958</v>
      </c>
      <c r="D51">
        <v>35364</v>
      </c>
      <c r="E51">
        <v>518848</v>
      </c>
      <c r="F51">
        <v>6.52</v>
      </c>
      <c r="G51">
        <v>0.89300000700000004</v>
      </c>
      <c r="H51">
        <v>0</v>
      </c>
    </row>
    <row r="52" spans="1:8" x14ac:dyDescent="0.25">
      <c r="A52" t="s">
        <v>157</v>
      </c>
      <c r="B52" t="s">
        <v>877</v>
      </c>
      <c r="C52" s="1">
        <v>44986</v>
      </c>
      <c r="D52">
        <v>26654</v>
      </c>
      <c r="E52">
        <v>545502</v>
      </c>
      <c r="F52">
        <v>6.54</v>
      </c>
      <c r="G52">
        <v>0.676999986</v>
      </c>
      <c r="H52">
        <v>731.96997069999998</v>
      </c>
    </row>
    <row r="53" spans="1:8" x14ac:dyDescent="0.25">
      <c r="A53" t="s">
        <v>157</v>
      </c>
      <c r="B53" t="s">
        <v>877</v>
      </c>
      <c r="C53" s="1">
        <v>45017</v>
      </c>
      <c r="D53">
        <v>52262</v>
      </c>
      <c r="E53">
        <v>597764</v>
      </c>
      <c r="F53">
        <v>6.54</v>
      </c>
      <c r="G53">
        <v>1.0670000310000001</v>
      </c>
      <c r="H53">
        <v>980.82000730000004</v>
      </c>
    </row>
    <row r="54" spans="1:8" x14ac:dyDescent="0.25">
      <c r="A54" t="s">
        <v>157</v>
      </c>
      <c r="B54" t="s">
        <v>877</v>
      </c>
      <c r="C54" s="1">
        <v>45047</v>
      </c>
      <c r="D54">
        <v>20344</v>
      </c>
      <c r="E54">
        <v>618108</v>
      </c>
      <c r="F54">
        <v>6.47</v>
      </c>
      <c r="G54">
        <v>0.547999978</v>
      </c>
      <c r="H54">
        <v>2827.8701169999999</v>
      </c>
    </row>
    <row r="55" spans="1:8" x14ac:dyDescent="0.25">
      <c r="A55" t="s">
        <v>157</v>
      </c>
      <c r="B55" t="s">
        <v>877</v>
      </c>
      <c r="C55" s="1">
        <v>45078</v>
      </c>
      <c r="D55">
        <v>30900</v>
      </c>
      <c r="E55">
        <v>649008</v>
      </c>
      <c r="F55">
        <v>6.41</v>
      </c>
      <c r="G55">
        <v>0.73299998</v>
      </c>
      <c r="H55">
        <v>0</v>
      </c>
    </row>
    <row r="56" spans="1:8" x14ac:dyDescent="0.25">
      <c r="A56" t="s">
        <v>157</v>
      </c>
      <c r="B56" t="s">
        <v>877</v>
      </c>
      <c r="C56" s="1">
        <v>45108</v>
      </c>
      <c r="D56">
        <v>36539</v>
      </c>
      <c r="E56">
        <v>685547</v>
      </c>
      <c r="F56">
        <v>6.46</v>
      </c>
      <c r="G56">
        <v>0.838999987</v>
      </c>
      <c r="H56">
        <v>3702.8100589999999</v>
      </c>
    </row>
    <row r="57" spans="1:8" x14ac:dyDescent="0.25">
      <c r="A57" t="s">
        <v>157</v>
      </c>
      <c r="B57" t="s">
        <v>877</v>
      </c>
      <c r="C57" s="1">
        <v>45139</v>
      </c>
      <c r="D57">
        <v>30655</v>
      </c>
      <c r="E57">
        <v>716202</v>
      </c>
      <c r="F57">
        <v>6.46</v>
      </c>
      <c r="G57">
        <v>0.773999989</v>
      </c>
      <c r="H57">
        <v>6757.1899409999996</v>
      </c>
    </row>
    <row r="58" spans="1:8" x14ac:dyDescent="0.25">
      <c r="A58" t="s">
        <v>157</v>
      </c>
      <c r="B58" t="s">
        <v>877</v>
      </c>
      <c r="C58" s="1">
        <v>45170</v>
      </c>
      <c r="D58">
        <v>35441</v>
      </c>
      <c r="E58">
        <v>751643</v>
      </c>
      <c r="F58">
        <v>6.47</v>
      </c>
      <c r="G58">
        <v>0.80000001200000004</v>
      </c>
      <c r="H58">
        <v>3151.8400879999999</v>
      </c>
    </row>
    <row r="59" spans="1:8" x14ac:dyDescent="0.25">
      <c r="A59" t="s">
        <v>157</v>
      </c>
      <c r="B59" t="s">
        <v>877</v>
      </c>
      <c r="C59" s="1">
        <v>45200</v>
      </c>
      <c r="D59">
        <v>28484</v>
      </c>
      <c r="E59">
        <v>780127</v>
      </c>
      <c r="F59">
        <v>6.38</v>
      </c>
      <c r="G59">
        <v>0.773999989</v>
      </c>
      <c r="H59">
        <v>1700.030029</v>
      </c>
    </row>
    <row r="60" spans="1:8" x14ac:dyDescent="0.25">
      <c r="A60" t="s">
        <v>157</v>
      </c>
      <c r="B60" t="s">
        <v>877</v>
      </c>
      <c r="C60" s="1">
        <v>45231</v>
      </c>
      <c r="D60">
        <v>39962</v>
      </c>
      <c r="E60">
        <v>820089</v>
      </c>
      <c r="F60">
        <v>6.47</v>
      </c>
      <c r="G60">
        <v>0.866999984</v>
      </c>
      <c r="H60">
        <v>0</v>
      </c>
    </row>
    <row r="61" spans="1:8" x14ac:dyDescent="0.25">
      <c r="A61" t="s">
        <v>157</v>
      </c>
      <c r="B61" t="s">
        <v>877</v>
      </c>
      <c r="C61" s="1">
        <v>45261</v>
      </c>
      <c r="D61">
        <v>19618</v>
      </c>
      <c r="E61">
        <v>839707</v>
      </c>
      <c r="F61">
        <v>6.46</v>
      </c>
      <c r="G61">
        <v>0.547999978</v>
      </c>
      <c r="H61">
        <v>1781.3900149999999</v>
      </c>
    </row>
    <row r="62" spans="1:8" x14ac:dyDescent="0.25">
      <c r="A62" t="s">
        <v>157</v>
      </c>
      <c r="B62" t="s">
        <v>877</v>
      </c>
      <c r="C62" s="1">
        <v>45292</v>
      </c>
      <c r="D62">
        <v>38067</v>
      </c>
      <c r="E62">
        <v>877774</v>
      </c>
      <c r="F62">
        <v>6.47</v>
      </c>
      <c r="G62">
        <v>0.773999989</v>
      </c>
      <c r="H62">
        <v>0</v>
      </c>
    </row>
    <row r="63" spans="1:8" x14ac:dyDescent="0.25">
      <c r="A63" t="s">
        <v>157</v>
      </c>
      <c r="B63" t="s">
        <v>877</v>
      </c>
      <c r="C63" s="1">
        <v>45323</v>
      </c>
      <c r="D63">
        <v>35659</v>
      </c>
      <c r="E63">
        <v>913433</v>
      </c>
      <c r="F63">
        <v>6.4</v>
      </c>
      <c r="G63">
        <v>0.79299998299999996</v>
      </c>
      <c r="H63">
        <v>0</v>
      </c>
    </row>
    <row r="64" spans="1:8" x14ac:dyDescent="0.25">
      <c r="A64" t="s">
        <v>157</v>
      </c>
      <c r="B64" t="s">
        <v>877</v>
      </c>
      <c r="C64" s="1">
        <v>45352</v>
      </c>
      <c r="D64">
        <v>34957</v>
      </c>
      <c r="E64">
        <v>948390</v>
      </c>
      <c r="F64">
        <v>6.41</v>
      </c>
      <c r="G64">
        <v>0.773999989</v>
      </c>
      <c r="H64">
        <v>0</v>
      </c>
    </row>
    <row r="65" spans="1:8" x14ac:dyDescent="0.25">
      <c r="A65" t="s">
        <v>157</v>
      </c>
      <c r="B65" t="s">
        <v>877</v>
      </c>
      <c r="C65" s="1">
        <v>45383</v>
      </c>
      <c r="D65">
        <v>35800</v>
      </c>
      <c r="E65">
        <v>984190</v>
      </c>
      <c r="F65">
        <v>6.51</v>
      </c>
      <c r="G65">
        <v>0.93300002800000004</v>
      </c>
      <c r="H65">
        <v>2513.9399410000001</v>
      </c>
    </row>
    <row r="66" spans="1:8" x14ac:dyDescent="0.25">
      <c r="A66" t="s">
        <v>157</v>
      </c>
      <c r="B66" t="s">
        <v>877</v>
      </c>
      <c r="C66" s="1">
        <v>45413</v>
      </c>
      <c r="D66">
        <v>36048</v>
      </c>
      <c r="E66">
        <v>1020238</v>
      </c>
      <c r="F66">
        <v>6.55</v>
      </c>
      <c r="G66">
        <v>0.741999984</v>
      </c>
      <c r="H66">
        <v>0</v>
      </c>
    </row>
    <row r="67" spans="1:8" x14ac:dyDescent="0.25">
      <c r="A67" t="s">
        <v>157</v>
      </c>
      <c r="B67" t="s">
        <v>877</v>
      </c>
      <c r="C67" s="1">
        <v>45444</v>
      </c>
      <c r="D67">
        <v>33994</v>
      </c>
      <c r="E67">
        <v>1054232</v>
      </c>
      <c r="F67">
        <v>6.59</v>
      </c>
      <c r="G67">
        <v>0.80000001200000004</v>
      </c>
      <c r="H67">
        <v>5552.6801759999998</v>
      </c>
    </row>
    <row r="68" spans="1:8" x14ac:dyDescent="0.25">
      <c r="A68" t="s">
        <v>157</v>
      </c>
      <c r="B68" t="s">
        <v>877</v>
      </c>
      <c r="C68" s="1">
        <v>45474</v>
      </c>
      <c r="D68">
        <v>31219</v>
      </c>
      <c r="E68">
        <v>1085451</v>
      </c>
      <c r="F68">
        <v>6.58</v>
      </c>
      <c r="G68">
        <v>0.838999987</v>
      </c>
      <c r="H68">
        <v>1873.339966</v>
      </c>
    </row>
    <row r="69" spans="1:8" x14ac:dyDescent="0.25">
      <c r="A69" t="s">
        <v>157</v>
      </c>
      <c r="B69" t="s">
        <v>877</v>
      </c>
      <c r="C69" s="1">
        <v>45505</v>
      </c>
      <c r="D69">
        <v>37770</v>
      </c>
      <c r="E69">
        <v>1123221</v>
      </c>
      <c r="F69">
        <v>6.56</v>
      </c>
      <c r="G69">
        <v>0.870999992</v>
      </c>
      <c r="H69">
        <v>1203.8599850000001</v>
      </c>
    </row>
    <row r="70" spans="1:8" x14ac:dyDescent="0.25">
      <c r="A70" t="s">
        <v>157</v>
      </c>
      <c r="B70" t="s">
        <v>877</v>
      </c>
      <c r="C70" s="1">
        <v>45536</v>
      </c>
      <c r="D70">
        <v>33552</v>
      </c>
      <c r="E70">
        <v>1156773</v>
      </c>
      <c r="F70">
        <v>6.53</v>
      </c>
      <c r="G70">
        <v>0.69999998799999996</v>
      </c>
      <c r="H70">
        <v>857.26000980000003</v>
      </c>
    </row>
    <row r="71" spans="1:8" x14ac:dyDescent="0.25">
      <c r="A71" t="s">
        <v>157</v>
      </c>
      <c r="B71" t="s">
        <v>877</v>
      </c>
      <c r="C71" s="1">
        <v>45566</v>
      </c>
      <c r="D71">
        <v>43121</v>
      </c>
      <c r="E71">
        <v>1199894</v>
      </c>
      <c r="F71">
        <v>6.51</v>
      </c>
      <c r="G71">
        <v>0.870999992</v>
      </c>
      <c r="H71">
        <v>651.78002930000002</v>
      </c>
    </row>
    <row r="72" spans="1:8" x14ac:dyDescent="0.25">
      <c r="A72" t="s">
        <v>157</v>
      </c>
      <c r="B72" t="s">
        <v>877</v>
      </c>
      <c r="C72" s="1">
        <v>45597</v>
      </c>
      <c r="D72">
        <v>40747</v>
      </c>
      <c r="E72">
        <v>1240641</v>
      </c>
      <c r="F72">
        <v>6.47</v>
      </c>
      <c r="G72">
        <v>0.866999984</v>
      </c>
      <c r="H72">
        <v>0</v>
      </c>
    </row>
    <row r="73" spans="1:8" x14ac:dyDescent="0.25">
      <c r="A73" t="s">
        <v>157</v>
      </c>
      <c r="B73" t="s">
        <v>877</v>
      </c>
      <c r="C73" s="1">
        <v>45627</v>
      </c>
      <c r="D73">
        <v>29931</v>
      </c>
      <c r="E73">
        <v>1270572</v>
      </c>
      <c r="F73">
        <v>6.49</v>
      </c>
      <c r="G73">
        <v>0.58099997000000003</v>
      </c>
      <c r="H73">
        <v>3394.1000979999999</v>
      </c>
    </row>
    <row r="74" spans="1:8" x14ac:dyDescent="0.25">
      <c r="A74" t="s">
        <v>158</v>
      </c>
      <c r="B74" t="s">
        <v>878</v>
      </c>
      <c r="C74" s="1">
        <v>44562</v>
      </c>
      <c r="D74">
        <v>37927</v>
      </c>
      <c r="E74">
        <v>37927</v>
      </c>
      <c r="F74">
        <v>6.48</v>
      </c>
      <c r="G74">
        <v>0.902999997</v>
      </c>
      <c r="H74">
        <v>3343.5600589999999</v>
      </c>
    </row>
    <row r="75" spans="1:8" x14ac:dyDescent="0.25">
      <c r="A75" t="s">
        <v>158</v>
      </c>
      <c r="B75" t="s">
        <v>878</v>
      </c>
      <c r="C75" s="1">
        <v>44593</v>
      </c>
      <c r="D75">
        <v>33460</v>
      </c>
      <c r="E75">
        <v>71387</v>
      </c>
      <c r="F75">
        <v>6.47</v>
      </c>
      <c r="G75">
        <v>0.786000013</v>
      </c>
      <c r="H75">
        <v>0</v>
      </c>
    </row>
    <row r="76" spans="1:8" x14ac:dyDescent="0.25">
      <c r="A76" t="s">
        <v>158</v>
      </c>
      <c r="B76" t="s">
        <v>878</v>
      </c>
      <c r="C76" s="1">
        <v>44621</v>
      </c>
      <c r="D76">
        <v>36185</v>
      </c>
      <c r="E76">
        <v>107572</v>
      </c>
      <c r="F76">
        <v>6.49</v>
      </c>
      <c r="G76">
        <v>0.805999994</v>
      </c>
      <c r="H76">
        <v>0</v>
      </c>
    </row>
    <row r="77" spans="1:8" x14ac:dyDescent="0.25">
      <c r="A77" t="s">
        <v>158</v>
      </c>
      <c r="B77" t="s">
        <v>878</v>
      </c>
      <c r="C77" s="1">
        <v>44652</v>
      </c>
      <c r="D77">
        <v>41107</v>
      </c>
      <c r="E77">
        <v>148679</v>
      </c>
      <c r="F77">
        <v>6.51</v>
      </c>
      <c r="G77">
        <v>0.866999984</v>
      </c>
      <c r="H77">
        <v>1334.900024</v>
      </c>
    </row>
    <row r="78" spans="1:8" x14ac:dyDescent="0.25">
      <c r="A78" t="s">
        <v>158</v>
      </c>
      <c r="B78" t="s">
        <v>878</v>
      </c>
      <c r="C78" s="1">
        <v>44682</v>
      </c>
      <c r="D78">
        <v>49633</v>
      </c>
      <c r="E78">
        <v>198312</v>
      </c>
      <c r="F78">
        <v>6.54</v>
      </c>
      <c r="G78">
        <v>1.065000057</v>
      </c>
      <c r="H78">
        <v>0</v>
      </c>
    </row>
    <row r="79" spans="1:8" x14ac:dyDescent="0.25">
      <c r="A79" t="s">
        <v>158</v>
      </c>
      <c r="B79" t="s">
        <v>878</v>
      </c>
      <c r="C79" s="1">
        <v>44713</v>
      </c>
      <c r="D79">
        <v>41404</v>
      </c>
      <c r="E79">
        <v>239716</v>
      </c>
      <c r="F79">
        <v>6.59</v>
      </c>
      <c r="G79">
        <v>0.89999997600000003</v>
      </c>
      <c r="H79">
        <v>0</v>
      </c>
    </row>
    <row r="80" spans="1:8" x14ac:dyDescent="0.25">
      <c r="A80" t="s">
        <v>158</v>
      </c>
      <c r="B80" t="s">
        <v>878</v>
      </c>
      <c r="C80" s="1">
        <v>44743</v>
      </c>
      <c r="D80">
        <v>26110</v>
      </c>
      <c r="E80">
        <v>265826</v>
      </c>
      <c r="F80">
        <v>6.59</v>
      </c>
      <c r="G80">
        <v>0.547999978</v>
      </c>
      <c r="H80">
        <v>572.32000730000004</v>
      </c>
    </row>
    <row r="81" spans="1:8" x14ac:dyDescent="0.25">
      <c r="A81" t="s">
        <v>158</v>
      </c>
      <c r="B81" t="s">
        <v>878</v>
      </c>
      <c r="C81" s="1">
        <v>44774</v>
      </c>
      <c r="D81">
        <v>32082</v>
      </c>
      <c r="E81">
        <v>297908</v>
      </c>
      <c r="F81">
        <v>6.56</v>
      </c>
      <c r="G81">
        <v>1</v>
      </c>
      <c r="H81">
        <v>6535.6499020000001</v>
      </c>
    </row>
    <row r="82" spans="1:8" x14ac:dyDescent="0.25">
      <c r="A82" t="s">
        <v>158</v>
      </c>
      <c r="B82" t="s">
        <v>878</v>
      </c>
      <c r="C82" s="1">
        <v>44805</v>
      </c>
      <c r="D82">
        <v>47748</v>
      </c>
      <c r="E82">
        <v>345656</v>
      </c>
      <c r="F82">
        <v>6.45</v>
      </c>
      <c r="G82">
        <v>1</v>
      </c>
      <c r="H82">
        <v>2480.51001</v>
      </c>
    </row>
    <row r="83" spans="1:8" x14ac:dyDescent="0.25">
      <c r="A83" t="s">
        <v>158</v>
      </c>
      <c r="B83" t="s">
        <v>878</v>
      </c>
      <c r="C83" s="1">
        <v>44835</v>
      </c>
      <c r="D83">
        <v>40297</v>
      </c>
      <c r="E83">
        <v>385953</v>
      </c>
      <c r="F83">
        <v>6.49</v>
      </c>
      <c r="G83">
        <v>0.902999997</v>
      </c>
      <c r="H83">
        <v>0</v>
      </c>
    </row>
    <row r="84" spans="1:8" x14ac:dyDescent="0.25">
      <c r="A84" t="s">
        <v>158</v>
      </c>
      <c r="B84" t="s">
        <v>878</v>
      </c>
      <c r="C84" s="1">
        <v>44866</v>
      </c>
      <c r="D84">
        <v>40466</v>
      </c>
      <c r="E84">
        <v>426419</v>
      </c>
      <c r="F84">
        <v>6.49</v>
      </c>
      <c r="G84">
        <v>0.83300000399999996</v>
      </c>
      <c r="H84">
        <v>3289.8100589999999</v>
      </c>
    </row>
    <row r="85" spans="1:8" x14ac:dyDescent="0.25">
      <c r="A85" t="s">
        <v>158</v>
      </c>
      <c r="B85" t="s">
        <v>878</v>
      </c>
      <c r="C85" s="1">
        <v>44896</v>
      </c>
      <c r="D85">
        <v>46900</v>
      </c>
      <c r="E85">
        <v>473319</v>
      </c>
      <c r="F85">
        <v>6.54</v>
      </c>
      <c r="G85">
        <v>1.065000057</v>
      </c>
      <c r="H85">
        <v>1650.3000489999999</v>
      </c>
    </row>
    <row r="86" spans="1:8" x14ac:dyDescent="0.25">
      <c r="A86" t="s">
        <v>158</v>
      </c>
      <c r="B86" t="s">
        <v>878</v>
      </c>
      <c r="C86" s="1">
        <v>44927</v>
      </c>
      <c r="D86">
        <v>34858</v>
      </c>
      <c r="E86">
        <v>508177</v>
      </c>
      <c r="F86">
        <v>6.45</v>
      </c>
      <c r="G86">
        <v>0.902999997</v>
      </c>
      <c r="H86">
        <v>0</v>
      </c>
    </row>
    <row r="87" spans="1:8" x14ac:dyDescent="0.25">
      <c r="A87" t="s">
        <v>158</v>
      </c>
      <c r="B87" t="s">
        <v>878</v>
      </c>
      <c r="C87" s="1">
        <v>44958</v>
      </c>
      <c r="D87">
        <v>31283</v>
      </c>
      <c r="E87">
        <v>539460</v>
      </c>
      <c r="F87">
        <v>6.44</v>
      </c>
      <c r="G87">
        <v>0.75</v>
      </c>
      <c r="H87">
        <v>0</v>
      </c>
    </row>
    <row r="88" spans="1:8" x14ac:dyDescent="0.25">
      <c r="A88" t="s">
        <v>158</v>
      </c>
      <c r="B88" t="s">
        <v>878</v>
      </c>
      <c r="C88" s="1">
        <v>44986</v>
      </c>
      <c r="D88">
        <v>39411</v>
      </c>
      <c r="E88">
        <v>578871</v>
      </c>
      <c r="F88">
        <v>6.48</v>
      </c>
      <c r="G88">
        <v>0.838999987</v>
      </c>
      <c r="H88">
        <v>428.9100037</v>
      </c>
    </row>
    <row r="89" spans="1:8" x14ac:dyDescent="0.25">
      <c r="A89" t="s">
        <v>158</v>
      </c>
      <c r="B89" t="s">
        <v>878</v>
      </c>
      <c r="C89" s="1">
        <v>45017</v>
      </c>
      <c r="D89">
        <v>25716</v>
      </c>
      <c r="E89">
        <v>604587</v>
      </c>
      <c r="F89">
        <v>6.57</v>
      </c>
      <c r="G89">
        <v>0.83300000399999996</v>
      </c>
      <c r="H89">
        <v>2456.23999</v>
      </c>
    </row>
    <row r="90" spans="1:8" x14ac:dyDescent="0.25">
      <c r="A90" t="s">
        <v>158</v>
      </c>
      <c r="B90" t="s">
        <v>878</v>
      </c>
      <c r="C90" s="1">
        <v>45047</v>
      </c>
      <c r="D90">
        <v>57422</v>
      </c>
      <c r="E90">
        <v>662009</v>
      </c>
      <c r="F90">
        <v>6.62</v>
      </c>
      <c r="G90">
        <v>1.031999946</v>
      </c>
      <c r="H90">
        <v>0</v>
      </c>
    </row>
    <row r="91" spans="1:8" x14ac:dyDescent="0.25">
      <c r="A91" t="s">
        <v>158</v>
      </c>
      <c r="B91" t="s">
        <v>878</v>
      </c>
      <c r="C91" s="1">
        <v>45078</v>
      </c>
      <c r="D91">
        <v>27965</v>
      </c>
      <c r="E91">
        <v>689974</v>
      </c>
      <c r="F91">
        <v>6.63</v>
      </c>
      <c r="G91">
        <v>0.69999998799999996</v>
      </c>
      <c r="H91">
        <v>2416.1201169999999</v>
      </c>
    </row>
    <row r="92" spans="1:8" x14ac:dyDescent="0.25">
      <c r="A92" t="s">
        <v>158</v>
      </c>
      <c r="B92" t="s">
        <v>878</v>
      </c>
      <c r="C92" s="1">
        <v>45108</v>
      </c>
      <c r="D92">
        <v>31344</v>
      </c>
      <c r="E92">
        <v>721318</v>
      </c>
      <c r="F92">
        <v>6.57</v>
      </c>
      <c r="G92">
        <v>0.58099997000000003</v>
      </c>
      <c r="H92">
        <v>0</v>
      </c>
    </row>
    <row r="93" spans="1:8" x14ac:dyDescent="0.25">
      <c r="A93" t="s">
        <v>158</v>
      </c>
      <c r="B93" t="s">
        <v>878</v>
      </c>
      <c r="C93" s="1">
        <v>45139</v>
      </c>
      <c r="D93">
        <v>37373</v>
      </c>
      <c r="E93">
        <v>758691</v>
      </c>
      <c r="F93">
        <v>6.51</v>
      </c>
      <c r="G93">
        <v>0.773999989</v>
      </c>
      <c r="H93">
        <v>0</v>
      </c>
    </row>
    <row r="94" spans="1:8" x14ac:dyDescent="0.25">
      <c r="A94" t="s">
        <v>158</v>
      </c>
      <c r="B94" t="s">
        <v>878</v>
      </c>
      <c r="C94" s="1">
        <v>45170</v>
      </c>
      <c r="D94">
        <v>40920</v>
      </c>
      <c r="E94">
        <v>799611</v>
      </c>
      <c r="F94">
        <v>6.42</v>
      </c>
      <c r="G94">
        <v>0.96700000799999997</v>
      </c>
      <c r="H94">
        <v>0</v>
      </c>
    </row>
    <row r="95" spans="1:8" x14ac:dyDescent="0.25">
      <c r="A95" t="s">
        <v>158</v>
      </c>
      <c r="B95" t="s">
        <v>878</v>
      </c>
      <c r="C95" s="1">
        <v>45200</v>
      </c>
      <c r="D95">
        <v>31620</v>
      </c>
      <c r="E95">
        <v>831231</v>
      </c>
      <c r="F95">
        <v>6.4</v>
      </c>
      <c r="G95">
        <v>0.676999986</v>
      </c>
      <c r="H95">
        <v>4222.9799800000001</v>
      </c>
    </row>
    <row r="96" spans="1:8" x14ac:dyDescent="0.25">
      <c r="A96" t="s">
        <v>158</v>
      </c>
      <c r="B96" t="s">
        <v>878</v>
      </c>
      <c r="C96" s="1">
        <v>45231</v>
      </c>
      <c r="D96">
        <v>41778</v>
      </c>
      <c r="E96">
        <v>873009</v>
      </c>
      <c r="F96">
        <v>6.47</v>
      </c>
      <c r="G96">
        <v>0.83300000399999996</v>
      </c>
      <c r="H96">
        <v>0</v>
      </c>
    </row>
    <row r="97" spans="1:8" x14ac:dyDescent="0.25">
      <c r="A97" t="s">
        <v>158</v>
      </c>
      <c r="B97" t="s">
        <v>878</v>
      </c>
      <c r="C97" s="1">
        <v>45261</v>
      </c>
      <c r="D97">
        <v>35696</v>
      </c>
      <c r="E97">
        <v>908705</v>
      </c>
      <c r="F97">
        <v>6.49</v>
      </c>
      <c r="G97">
        <v>1.065000057</v>
      </c>
      <c r="H97">
        <v>0</v>
      </c>
    </row>
    <row r="98" spans="1:8" x14ac:dyDescent="0.25">
      <c r="A98" t="s">
        <v>158</v>
      </c>
      <c r="B98" t="s">
        <v>878</v>
      </c>
      <c r="C98" s="1">
        <v>45292</v>
      </c>
      <c r="D98">
        <v>38413</v>
      </c>
      <c r="E98">
        <v>947118</v>
      </c>
      <c r="F98">
        <v>6.51</v>
      </c>
      <c r="G98">
        <v>0.870999992</v>
      </c>
      <c r="H98">
        <v>1665.5500489999999</v>
      </c>
    </row>
    <row r="99" spans="1:8" x14ac:dyDescent="0.25">
      <c r="A99" t="s">
        <v>158</v>
      </c>
      <c r="B99" t="s">
        <v>878</v>
      </c>
      <c r="C99" s="1">
        <v>45323</v>
      </c>
      <c r="D99">
        <v>35218</v>
      </c>
      <c r="E99">
        <v>982336</v>
      </c>
      <c r="F99">
        <v>6.41</v>
      </c>
      <c r="G99">
        <v>0.86199998899999997</v>
      </c>
      <c r="H99">
        <v>0</v>
      </c>
    </row>
    <row r="100" spans="1:8" x14ac:dyDescent="0.25">
      <c r="A100" t="s">
        <v>158</v>
      </c>
      <c r="B100" t="s">
        <v>878</v>
      </c>
      <c r="C100" s="1">
        <v>45352</v>
      </c>
      <c r="D100">
        <v>33520</v>
      </c>
      <c r="E100">
        <v>1015856</v>
      </c>
      <c r="F100">
        <v>6.43</v>
      </c>
      <c r="G100">
        <v>0.902999997</v>
      </c>
      <c r="H100">
        <v>0</v>
      </c>
    </row>
    <row r="101" spans="1:8" x14ac:dyDescent="0.25">
      <c r="A101" t="s">
        <v>158</v>
      </c>
      <c r="B101" t="s">
        <v>878</v>
      </c>
      <c r="C101" s="1">
        <v>45383</v>
      </c>
      <c r="D101">
        <v>33327</v>
      </c>
      <c r="E101">
        <v>1049183</v>
      </c>
      <c r="F101">
        <v>6.44</v>
      </c>
      <c r="G101">
        <v>0.83300000399999996</v>
      </c>
      <c r="H101">
        <v>716.29998780000005</v>
      </c>
    </row>
    <row r="102" spans="1:8" x14ac:dyDescent="0.25">
      <c r="A102" t="s">
        <v>158</v>
      </c>
      <c r="B102" t="s">
        <v>878</v>
      </c>
      <c r="C102" s="1">
        <v>45413</v>
      </c>
      <c r="D102">
        <v>28116</v>
      </c>
      <c r="E102">
        <v>1077299</v>
      </c>
      <c r="F102">
        <v>6.44</v>
      </c>
      <c r="G102">
        <v>0.805999994</v>
      </c>
      <c r="H102">
        <v>0</v>
      </c>
    </row>
    <row r="103" spans="1:8" x14ac:dyDescent="0.25">
      <c r="A103" t="s">
        <v>158</v>
      </c>
      <c r="B103" t="s">
        <v>878</v>
      </c>
      <c r="C103" s="1">
        <v>45444</v>
      </c>
      <c r="D103">
        <v>33367</v>
      </c>
      <c r="E103">
        <v>1110666</v>
      </c>
      <c r="F103">
        <v>6.47</v>
      </c>
      <c r="G103">
        <v>0.83300000399999996</v>
      </c>
      <c r="H103">
        <v>3278.639893</v>
      </c>
    </row>
    <row r="104" spans="1:8" x14ac:dyDescent="0.25">
      <c r="A104" t="s">
        <v>158</v>
      </c>
      <c r="B104" t="s">
        <v>878</v>
      </c>
      <c r="C104" s="1">
        <v>45474</v>
      </c>
      <c r="D104">
        <v>26675</v>
      </c>
      <c r="E104">
        <v>1137341</v>
      </c>
      <c r="F104">
        <v>6.44</v>
      </c>
      <c r="G104">
        <v>0.805999994</v>
      </c>
      <c r="H104">
        <v>842.35998540000003</v>
      </c>
    </row>
    <row r="105" spans="1:8" x14ac:dyDescent="0.25">
      <c r="A105" t="s">
        <v>158</v>
      </c>
      <c r="B105" t="s">
        <v>878</v>
      </c>
      <c r="C105" s="1">
        <v>45505</v>
      </c>
      <c r="D105">
        <v>50168</v>
      </c>
      <c r="E105">
        <v>1187509</v>
      </c>
      <c r="F105">
        <v>6.51</v>
      </c>
      <c r="G105">
        <v>1.194000006</v>
      </c>
      <c r="H105">
        <v>2791.169922</v>
      </c>
    </row>
    <row r="106" spans="1:8" x14ac:dyDescent="0.25">
      <c r="A106" t="s">
        <v>158</v>
      </c>
      <c r="B106" t="s">
        <v>878</v>
      </c>
      <c r="C106" s="1">
        <v>45536</v>
      </c>
      <c r="D106">
        <v>35262</v>
      </c>
      <c r="E106">
        <v>1222771</v>
      </c>
      <c r="F106">
        <v>6.5</v>
      </c>
      <c r="G106">
        <v>0.76700002</v>
      </c>
      <c r="H106">
        <v>0</v>
      </c>
    </row>
    <row r="107" spans="1:8" x14ac:dyDescent="0.25">
      <c r="A107" t="s">
        <v>158</v>
      </c>
      <c r="B107" t="s">
        <v>878</v>
      </c>
      <c r="C107" s="1">
        <v>45566</v>
      </c>
      <c r="D107">
        <v>30988</v>
      </c>
      <c r="E107">
        <v>1253759</v>
      </c>
      <c r="F107">
        <v>6.54</v>
      </c>
      <c r="G107">
        <v>0.612999976</v>
      </c>
      <c r="H107">
        <v>536.5</v>
      </c>
    </row>
    <row r="108" spans="1:8" x14ac:dyDescent="0.25">
      <c r="A108" t="s">
        <v>158</v>
      </c>
      <c r="B108" t="s">
        <v>878</v>
      </c>
      <c r="C108" s="1">
        <v>45597</v>
      </c>
      <c r="D108">
        <v>31761</v>
      </c>
      <c r="E108">
        <v>1285520</v>
      </c>
      <c r="F108">
        <v>6.49</v>
      </c>
      <c r="G108">
        <v>0.73299998</v>
      </c>
      <c r="H108">
        <v>0</v>
      </c>
    </row>
    <row r="109" spans="1:8" x14ac:dyDescent="0.25">
      <c r="A109" t="s">
        <v>158</v>
      </c>
      <c r="B109" t="s">
        <v>878</v>
      </c>
      <c r="C109" s="1">
        <v>45627</v>
      </c>
      <c r="D109">
        <v>24027</v>
      </c>
      <c r="E109">
        <v>1309547</v>
      </c>
      <c r="F109">
        <v>6.49</v>
      </c>
      <c r="G109">
        <v>0.644999981</v>
      </c>
      <c r="H109">
        <v>0</v>
      </c>
    </row>
    <row r="110" spans="1:8" x14ac:dyDescent="0.25">
      <c r="A110" t="s">
        <v>159</v>
      </c>
      <c r="B110" t="s">
        <v>877</v>
      </c>
      <c r="C110" s="1">
        <v>44562</v>
      </c>
      <c r="D110">
        <v>32968</v>
      </c>
      <c r="E110">
        <v>32968</v>
      </c>
      <c r="F110">
        <v>6.5</v>
      </c>
      <c r="G110">
        <v>0.838999987</v>
      </c>
      <c r="H110">
        <v>6221.4399409999996</v>
      </c>
    </row>
    <row r="111" spans="1:8" x14ac:dyDescent="0.25">
      <c r="A111" t="s">
        <v>159</v>
      </c>
      <c r="B111" t="s">
        <v>877</v>
      </c>
      <c r="C111" s="1">
        <v>44593</v>
      </c>
      <c r="D111">
        <v>25620</v>
      </c>
      <c r="E111">
        <v>58588</v>
      </c>
      <c r="F111">
        <v>6.43</v>
      </c>
      <c r="G111">
        <v>0.75</v>
      </c>
      <c r="H111">
        <v>4054.2700199999999</v>
      </c>
    </row>
    <row r="112" spans="1:8" x14ac:dyDescent="0.25">
      <c r="A112" t="s">
        <v>159</v>
      </c>
      <c r="B112" t="s">
        <v>877</v>
      </c>
      <c r="C112" s="1">
        <v>44621</v>
      </c>
      <c r="D112">
        <v>20953</v>
      </c>
      <c r="E112">
        <v>79541</v>
      </c>
      <c r="F112">
        <v>6.44</v>
      </c>
      <c r="G112">
        <v>0.48399999700000002</v>
      </c>
      <c r="H112">
        <v>1555.9499510000001</v>
      </c>
    </row>
    <row r="113" spans="1:8" x14ac:dyDescent="0.25">
      <c r="A113" t="s">
        <v>159</v>
      </c>
      <c r="B113" t="s">
        <v>877</v>
      </c>
      <c r="C113" s="1">
        <v>44652</v>
      </c>
      <c r="D113">
        <v>23317</v>
      </c>
      <c r="E113">
        <v>102858</v>
      </c>
      <c r="F113">
        <v>6.54</v>
      </c>
      <c r="G113">
        <v>0.53299999200000003</v>
      </c>
      <c r="H113">
        <v>0</v>
      </c>
    </row>
    <row r="114" spans="1:8" x14ac:dyDescent="0.25">
      <c r="A114" t="s">
        <v>159</v>
      </c>
      <c r="B114" t="s">
        <v>877</v>
      </c>
      <c r="C114" s="1">
        <v>44682</v>
      </c>
      <c r="D114">
        <v>49198</v>
      </c>
      <c r="E114">
        <v>152056</v>
      </c>
      <c r="F114">
        <v>6.58</v>
      </c>
      <c r="G114">
        <v>1.065000057</v>
      </c>
      <c r="H114">
        <v>0</v>
      </c>
    </row>
    <row r="115" spans="1:8" x14ac:dyDescent="0.25">
      <c r="A115" t="s">
        <v>159</v>
      </c>
      <c r="B115" t="s">
        <v>877</v>
      </c>
      <c r="C115" s="1">
        <v>44713</v>
      </c>
      <c r="D115">
        <v>35677</v>
      </c>
      <c r="E115">
        <v>187733</v>
      </c>
      <c r="F115">
        <v>6.61</v>
      </c>
      <c r="G115">
        <v>0.76700002</v>
      </c>
      <c r="H115">
        <v>2078.6499020000001</v>
      </c>
    </row>
    <row r="116" spans="1:8" x14ac:dyDescent="0.25">
      <c r="A116" t="s">
        <v>159</v>
      </c>
      <c r="B116" t="s">
        <v>877</v>
      </c>
      <c r="C116" s="1">
        <v>44743</v>
      </c>
      <c r="D116">
        <v>26408</v>
      </c>
      <c r="E116">
        <v>214141</v>
      </c>
      <c r="F116">
        <v>6.48</v>
      </c>
      <c r="G116">
        <v>0.644999981</v>
      </c>
      <c r="H116">
        <v>1402.01001</v>
      </c>
    </row>
    <row r="117" spans="1:8" x14ac:dyDescent="0.25">
      <c r="A117" t="s">
        <v>159</v>
      </c>
      <c r="B117" t="s">
        <v>877</v>
      </c>
      <c r="C117" s="1">
        <v>44774</v>
      </c>
      <c r="D117">
        <v>35358</v>
      </c>
      <c r="E117">
        <v>249499</v>
      </c>
      <c r="F117">
        <v>6.47</v>
      </c>
      <c r="G117">
        <v>0.902999997</v>
      </c>
      <c r="H117">
        <v>0</v>
      </c>
    </row>
    <row r="118" spans="1:8" x14ac:dyDescent="0.25">
      <c r="A118" t="s">
        <v>159</v>
      </c>
      <c r="B118" t="s">
        <v>877</v>
      </c>
      <c r="C118" s="1">
        <v>44805</v>
      </c>
      <c r="D118">
        <v>34740</v>
      </c>
      <c r="E118">
        <v>284239</v>
      </c>
      <c r="F118">
        <v>6.44</v>
      </c>
      <c r="G118">
        <v>0.89999997600000003</v>
      </c>
      <c r="H118">
        <v>1757.3599850000001</v>
      </c>
    </row>
    <row r="119" spans="1:8" x14ac:dyDescent="0.25">
      <c r="A119" t="s">
        <v>159</v>
      </c>
      <c r="B119" t="s">
        <v>877</v>
      </c>
      <c r="C119" s="1">
        <v>44835</v>
      </c>
      <c r="D119">
        <v>28172</v>
      </c>
      <c r="E119">
        <v>312411</v>
      </c>
      <c r="F119">
        <v>6.51</v>
      </c>
      <c r="G119">
        <v>0.547999978</v>
      </c>
      <c r="H119">
        <v>483.94000240000003</v>
      </c>
    </row>
    <row r="120" spans="1:8" x14ac:dyDescent="0.25">
      <c r="A120" t="s">
        <v>159</v>
      </c>
      <c r="B120" t="s">
        <v>877</v>
      </c>
      <c r="C120" s="1">
        <v>44866</v>
      </c>
      <c r="D120">
        <v>38048</v>
      </c>
      <c r="E120">
        <v>350459</v>
      </c>
      <c r="F120">
        <v>6.46</v>
      </c>
      <c r="G120">
        <v>1.0329999919999999</v>
      </c>
      <c r="H120">
        <v>0</v>
      </c>
    </row>
    <row r="121" spans="1:8" x14ac:dyDescent="0.25">
      <c r="A121" t="s">
        <v>159</v>
      </c>
      <c r="B121" t="s">
        <v>877</v>
      </c>
      <c r="C121" s="1">
        <v>44896</v>
      </c>
      <c r="D121">
        <v>34618</v>
      </c>
      <c r="E121">
        <v>385077</v>
      </c>
      <c r="F121">
        <v>6.47</v>
      </c>
      <c r="G121">
        <v>0.709999979</v>
      </c>
      <c r="H121">
        <v>6105.6601559999999</v>
      </c>
    </row>
    <row r="122" spans="1:8" x14ac:dyDescent="0.25">
      <c r="A122" t="s">
        <v>159</v>
      </c>
      <c r="B122" t="s">
        <v>877</v>
      </c>
      <c r="C122" s="1">
        <v>44927</v>
      </c>
      <c r="D122">
        <v>38492</v>
      </c>
      <c r="E122">
        <v>423569</v>
      </c>
      <c r="F122">
        <v>6.42</v>
      </c>
      <c r="G122">
        <v>0.741999984</v>
      </c>
      <c r="H122">
        <v>0</v>
      </c>
    </row>
    <row r="123" spans="1:8" x14ac:dyDescent="0.25">
      <c r="A123" t="s">
        <v>159</v>
      </c>
      <c r="B123" t="s">
        <v>877</v>
      </c>
      <c r="C123" s="1">
        <v>44958</v>
      </c>
      <c r="D123">
        <v>45731</v>
      </c>
      <c r="E123">
        <v>469300</v>
      </c>
      <c r="F123">
        <v>6.46</v>
      </c>
      <c r="G123">
        <v>0.963999987</v>
      </c>
      <c r="H123">
        <v>2811.6201169999999</v>
      </c>
    </row>
    <row r="124" spans="1:8" x14ac:dyDescent="0.25">
      <c r="A124" t="s">
        <v>159</v>
      </c>
      <c r="B124" t="s">
        <v>877</v>
      </c>
      <c r="C124" s="1">
        <v>44986</v>
      </c>
      <c r="D124">
        <v>40334</v>
      </c>
      <c r="E124">
        <v>509634</v>
      </c>
      <c r="F124">
        <v>6.46</v>
      </c>
      <c r="G124">
        <v>0.709999979</v>
      </c>
      <c r="H124">
        <v>0</v>
      </c>
    </row>
    <row r="125" spans="1:8" x14ac:dyDescent="0.25">
      <c r="A125" t="s">
        <v>159</v>
      </c>
      <c r="B125" t="s">
        <v>877</v>
      </c>
      <c r="C125" s="1">
        <v>45017</v>
      </c>
      <c r="D125">
        <v>43599</v>
      </c>
      <c r="E125">
        <v>553233</v>
      </c>
      <c r="F125">
        <v>6.46</v>
      </c>
      <c r="G125">
        <v>1</v>
      </c>
      <c r="H125">
        <v>1872.469971</v>
      </c>
    </row>
    <row r="126" spans="1:8" x14ac:dyDescent="0.25">
      <c r="A126" t="s">
        <v>159</v>
      </c>
      <c r="B126" t="s">
        <v>877</v>
      </c>
      <c r="C126" s="1">
        <v>45047</v>
      </c>
      <c r="D126">
        <v>32047</v>
      </c>
      <c r="E126">
        <v>585280</v>
      </c>
      <c r="F126">
        <v>6.53</v>
      </c>
      <c r="G126">
        <v>0.644999981</v>
      </c>
      <c r="H126">
        <v>0</v>
      </c>
    </row>
    <row r="127" spans="1:8" x14ac:dyDescent="0.25">
      <c r="A127" t="s">
        <v>159</v>
      </c>
      <c r="B127" t="s">
        <v>877</v>
      </c>
      <c r="C127" s="1">
        <v>45078</v>
      </c>
      <c r="D127">
        <v>34836</v>
      </c>
      <c r="E127">
        <v>620116</v>
      </c>
      <c r="F127">
        <v>6.54</v>
      </c>
      <c r="G127">
        <v>0.73299998</v>
      </c>
      <c r="H127">
        <v>1264.099976</v>
      </c>
    </row>
    <row r="128" spans="1:8" x14ac:dyDescent="0.25">
      <c r="A128" t="s">
        <v>159</v>
      </c>
      <c r="B128" t="s">
        <v>877</v>
      </c>
      <c r="C128" s="1">
        <v>45108</v>
      </c>
      <c r="D128">
        <v>30071</v>
      </c>
      <c r="E128">
        <v>650187</v>
      </c>
      <c r="F128">
        <v>6.56</v>
      </c>
      <c r="G128">
        <v>0.741999984</v>
      </c>
      <c r="H128">
        <v>3364.26001</v>
      </c>
    </row>
    <row r="129" spans="1:8" x14ac:dyDescent="0.25">
      <c r="A129" t="s">
        <v>159</v>
      </c>
      <c r="B129" t="s">
        <v>877</v>
      </c>
      <c r="C129" s="1">
        <v>45139</v>
      </c>
      <c r="D129">
        <v>29882</v>
      </c>
      <c r="E129">
        <v>680069</v>
      </c>
      <c r="F129">
        <v>6.51</v>
      </c>
      <c r="G129">
        <v>0.676999986</v>
      </c>
      <c r="H129">
        <v>937.84997559999999</v>
      </c>
    </row>
    <row r="130" spans="1:8" x14ac:dyDescent="0.25">
      <c r="A130" t="s">
        <v>159</v>
      </c>
      <c r="B130" t="s">
        <v>877</v>
      </c>
      <c r="C130" s="1">
        <v>45170</v>
      </c>
      <c r="D130">
        <v>42816</v>
      </c>
      <c r="E130">
        <v>722885</v>
      </c>
      <c r="F130">
        <v>6.42</v>
      </c>
      <c r="G130">
        <v>0.89999997600000003</v>
      </c>
      <c r="H130">
        <v>3295.73999</v>
      </c>
    </row>
    <row r="131" spans="1:8" x14ac:dyDescent="0.25">
      <c r="A131" t="s">
        <v>159</v>
      </c>
      <c r="B131" t="s">
        <v>877</v>
      </c>
      <c r="C131" s="1">
        <v>45200</v>
      </c>
      <c r="D131">
        <v>36531</v>
      </c>
      <c r="E131">
        <v>759416</v>
      </c>
      <c r="F131">
        <v>6.42</v>
      </c>
      <c r="G131">
        <v>0.773999989</v>
      </c>
      <c r="H131">
        <v>3946.26001</v>
      </c>
    </row>
    <row r="132" spans="1:8" x14ac:dyDescent="0.25">
      <c r="A132" t="s">
        <v>159</v>
      </c>
      <c r="B132" t="s">
        <v>877</v>
      </c>
      <c r="C132" s="1">
        <v>45231</v>
      </c>
      <c r="D132">
        <v>39026</v>
      </c>
      <c r="E132">
        <v>798442</v>
      </c>
      <c r="F132">
        <v>6.42</v>
      </c>
      <c r="G132">
        <v>1</v>
      </c>
      <c r="H132">
        <v>0</v>
      </c>
    </row>
    <row r="133" spans="1:8" x14ac:dyDescent="0.25">
      <c r="A133" t="s">
        <v>159</v>
      </c>
      <c r="B133" t="s">
        <v>877</v>
      </c>
      <c r="C133" s="1">
        <v>45261</v>
      </c>
      <c r="D133">
        <v>44366</v>
      </c>
      <c r="E133">
        <v>842808</v>
      </c>
      <c r="F133">
        <v>6.47</v>
      </c>
      <c r="G133">
        <v>1.065000057</v>
      </c>
      <c r="H133">
        <v>0</v>
      </c>
    </row>
    <row r="134" spans="1:8" x14ac:dyDescent="0.25">
      <c r="A134" t="s">
        <v>159</v>
      </c>
      <c r="B134" t="s">
        <v>877</v>
      </c>
      <c r="C134" s="1">
        <v>45292</v>
      </c>
      <c r="D134">
        <v>31382</v>
      </c>
      <c r="E134">
        <v>874190</v>
      </c>
      <c r="F134">
        <v>6.51</v>
      </c>
      <c r="G134">
        <v>0.644999981</v>
      </c>
      <c r="H134">
        <v>0</v>
      </c>
    </row>
    <row r="135" spans="1:8" x14ac:dyDescent="0.25">
      <c r="A135" t="s">
        <v>159</v>
      </c>
      <c r="B135" t="s">
        <v>877</v>
      </c>
      <c r="C135" s="1">
        <v>45323</v>
      </c>
      <c r="D135">
        <v>34302</v>
      </c>
      <c r="E135">
        <v>908492</v>
      </c>
      <c r="F135">
        <v>6.52</v>
      </c>
      <c r="G135">
        <v>0.79299998299999996</v>
      </c>
      <c r="H135">
        <v>0</v>
      </c>
    </row>
    <row r="136" spans="1:8" x14ac:dyDescent="0.25">
      <c r="A136" t="s">
        <v>159</v>
      </c>
      <c r="B136" t="s">
        <v>877</v>
      </c>
      <c r="C136" s="1">
        <v>45352</v>
      </c>
      <c r="D136">
        <v>44664</v>
      </c>
      <c r="E136">
        <v>953156</v>
      </c>
      <c r="F136">
        <v>6.51</v>
      </c>
      <c r="G136">
        <v>1.031999946</v>
      </c>
      <c r="H136">
        <v>0</v>
      </c>
    </row>
    <row r="137" spans="1:8" x14ac:dyDescent="0.25">
      <c r="A137" t="s">
        <v>159</v>
      </c>
      <c r="B137" t="s">
        <v>877</v>
      </c>
      <c r="C137" s="1">
        <v>45383</v>
      </c>
      <c r="D137">
        <v>27149</v>
      </c>
      <c r="E137">
        <v>980305</v>
      </c>
      <c r="F137">
        <v>6.52</v>
      </c>
      <c r="G137">
        <v>0.83300000399999996</v>
      </c>
      <c r="H137">
        <v>0</v>
      </c>
    </row>
    <row r="138" spans="1:8" x14ac:dyDescent="0.25">
      <c r="A138" t="s">
        <v>159</v>
      </c>
      <c r="B138" t="s">
        <v>877</v>
      </c>
      <c r="C138" s="1">
        <v>45413</v>
      </c>
      <c r="D138">
        <v>39251</v>
      </c>
      <c r="E138">
        <v>1019556</v>
      </c>
      <c r="F138">
        <v>6.49</v>
      </c>
      <c r="G138">
        <v>0.870999992</v>
      </c>
      <c r="H138">
        <v>1457.329956</v>
      </c>
    </row>
    <row r="139" spans="1:8" x14ac:dyDescent="0.25">
      <c r="A139" t="s">
        <v>159</v>
      </c>
      <c r="B139" t="s">
        <v>877</v>
      </c>
      <c r="C139" s="1">
        <v>45444</v>
      </c>
      <c r="D139">
        <v>44357</v>
      </c>
      <c r="E139">
        <v>1063913</v>
      </c>
      <c r="F139">
        <v>6.45</v>
      </c>
      <c r="G139">
        <v>0.83300000399999996</v>
      </c>
      <c r="H139">
        <v>0</v>
      </c>
    </row>
    <row r="140" spans="1:8" x14ac:dyDescent="0.25">
      <c r="A140" t="s">
        <v>159</v>
      </c>
      <c r="B140" t="s">
        <v>877</v>
      </c>
      <c r="C140" s="1">
        <v>45474</v>
      </c>
      <c r="D140">
        <v>32438</v>
      </c>
      <c r="E140">
        <v>1096351</v>
      </c>
      <c r="F140">
        <v>6.42</v>
      </c>
      <c r="G140">
        <v>0.676999986</v>
      </c>
      <c r="H140">
        <v>0</v>
      </c>
    </row>
    <row r="141" spans="1:8" x14ac:dyDescent="0.25">
      <c r="A141" t="s">
        <v>159</v>
      </c>
      <c r="B141" t="s">
        <v>877</v>
      </c>
      <c r="C141" s="1">
        <v>45505</v>
      </c>
      <c r="D141">
        <v>37379</v>
      </c>
      <c r="E141">
        <v>1133730</v>
      </c>
      <c r="F141">
        <v>6.48</v>
      </c>
      <c r="G141">
        <v>0.741999984</v>
      </c>
      <c r="H141">
        <v>578.57000730000004</v>
      </c>
    </row>
    <row r="142" spans="1:8" x14ac:dyDescent="0.25">
      <c r="A142" t="s">
        <v>159</v>
      </c>
      <c r="B142" t="s">
        <v>877</v>
      </c>
      <c r="C142" s="1">
        <v>45536</v>
      </c>
      <c r="D142">
        <v>50000</v>
      </c>
      <c r="E142">
        <v>1183730</v>
      </c>
      <c r="F142">
        <v>6.57</v>
      </c>
      <c r="G142">
        <v>0.96700000799999997</v>
      </c>
      <c r="H142">
        <v>0</v>
      </c>
    </row>
    <row r="143" spans="1:8" x14ac:dyDescent="0.25">
      <c r="A143" t="s">
        <v>159</v>
      </c>
      <c r="B143" t="s">
        <v>877</v>
      </c>
      <c r="C143" s="1">
        <v>45566</v>
      </c>
      <c r="D143">
        <v>38755</v>
      </c>
      <c r="E143">
        <v>1222485</v>
      </c>
      <c r="F143">
        <v>6.53</v>
      </c>
      <c r="G143">
        <v>0.967999995</v>
      </c>
      <c r="H143">
        <v>7593.3500979999999</v>
      </c>
    </row>
    <row r="144" spans="1:8" x14ac:dyDescent="0.25">
      <c r="A144" t="s">
        <v>159</v>
      </c>
      <c r="B144" t="s">
        <v>877</v>
      </c>
      <c r="C144" s="1">
        <v>45597</v>
      </c>
      <c r="D144">
        <v>21162</v>
      </c>
      <c r="E144">
        <v>1243647</v>
      </c>
      <c r="F144">
        <v>6.49</v>
      </c>
      <c r="G144">
        <v>0.60000002399999997</v>
      </c>
      <c r="H144">
        <v>0</v>
      </c>
    </row>
    <row r="145" spans="1:8" x14ac:dyDescent="0.25">
      <c r="A145" t="s">
        <v>159</v>
      </c>
      <c r="B145" t="s">
        <v>877</v>
      </c>
      <c r="C145" s="1">
        <v>45627</v>
      </c>
      <c r="D145">
        <v>34904</v>
      </c>
      <c r="E145">
        <v>1278551</v>
      </c>
      <c r="F145">
        <v>6.43</v>
      </c>
      <c r="G145">
        <v>0.773999989</v>
      </c>
      <c r="H145">
        <v>0</v>
      </c>
    </row>
    <row r="146" spans="1:8" x14ac:dyDescent="0.25">
      <c r="A146" t="s">
        <v>160</v>
      </c>
      <c r="B146" t="s">
        <v>879</v>
      </c>
      <c r="C146" s="1">
        <v>44562</v>
      </c>
      <c r="D146">
        <v>31441</v>
      </c>
      <c r="E146">
        <v>31441</v>
      </c>
      <c r="F146">
        <v>6.37</v>
      </c>
      <c r="G146">
        <v>0.773999989</v>
      </c>
      <c r="H146">
        <v>0</v>
      </c>
    </row>
    <row r="147" spans="1:8" x14ac:dyDescent="0.25">
      <c r="A147" t="s">
        <v>160</v>
      </c>
      <c r="B147" t="s">
        <v>879</v>
      </c>
      <c r="C147" s="1">
        <v>44593</v>
      </c>
      <c r="D147">
        <v>32029</v>
      </c>
      <c r="E147">
        <v>63470</v>
      </c>
      <c r="F147">
        <v>6.48</v>
      </c>
      <c r="G147">
        <v>0.85699999299999996</v>
      </c>
      <c r="H147">
        <v>0</v>
      </c>
    </row>
    <row r="148" spans="1:8" x14ac:dyDescent="0.25">
      <c r="A148" t="s">
        <v>160</v>
      </c>
      <c r="B148" t="s">
        <v>879</v>
      </c>
      <c r="C148" s="1">
        <v>44621</v>
      </c>
      <c r="D148">
        <v>44195</v>
      </c>
      <c r="E148">
        <v>107665</v>
      </c>
      <c r="F148">
        <v>6.5</v>
      </c>
      <c r="G148">
        <v>0.967999995</v>
      </c>
      <c r="H148">
        <v>0</v>
      </c>
    </row>
    <row r="149" spans="1:8" x14ac:dyDescent="0.25">
      <c r="A149" t="s">
        <v>160</v>
      </c>
      <c r="B149" t="s">
        <v>879</v>
      </c>
      <c r="C149" s="1">
        <v>44652</v>
      </c>
      <c r="D149">
        <v>32654</v>
      </c>
      <c r="E149">
        <v>140319</v>
      </c>
      <c r="F149">
        <v>6.51</v>
      </c>
      <c r="G149">
        <v>0.80000001200000004</v>
      </c>
      <c r="H149">
        <v>0</v>
      </c>
    </row>
    <row r="150" spans="1:8" x14ac:dyDescent="0.25">
      <c r="A150" t="s">
        <v>160</v>
      </c>
      <c r="B150" t="s">
        <v>879</v>
      </c>
      <c r="C150" s="1">
        <v>44682</v>
      </c>
      <c r="D150">
        <v>26257</v>
      </c>
      <c r="E150">
        <v>166576</v>
      </c>
      <c r="F150">
        <v>6.48</v>
      </c>
      <c r="G150">
        <v>0.741999984</v>
      </c>
      <c r="H150">
        <v>0</v>
      </c>
    </row>
    <row r="151" spans="1:8" x14ac:dyDescent="0.25">
      <c r="A151" t="s">
        <v>160</v>
      </c>
      <c r="B151" t="s">
        <v>879</v>
      </c>
      <c r="C151" s="1">
        <v>44713</v>
      </c>
      <c r="D151">
        <v>34816</v>
      </c>
      <c r="E151">
        <v>201392</v>
      </c>
      <c r="F151">
        <v>6.49</v>
      </c>
      <c r="G151">
        <v>0.93300002800000004</v>
      </c>
      <c r="H151">
        <v>0</v>
      </c>
    </row>
    <row r="152" spans="1:8" x14ac:dyDescent="0.25">
      <c r="A152" t="s">
        <v>160</v>
      </c>
      <c r="B152" t="s">
        <v>879</v>
      </c>
      <c r="C152" s="1">
        <v>44743</v>
      </c>
      <c r="D152">
        <v>42964</v>
      </c>
      <c r="E152">
        <v>244356</v>
      </c>
      <c r="F152">
        <v>6.54</v>
      </c>
      <c r="G152">
        <v>1.065000057</v>
      </c>
      <c r="H152">
        <v>865.08001709999996</v>
      </c>
    </row>
    <row r="153" spans="1:8" x14ac:dyDescent="0.25">
      <c r="A153" t="s">
        <v>160</v>
      </c>
      <c r="B153" t="s">
        <v>879</v>
      </c>
      <c r="C153" s="1">
        <v>44774</v>
      </c>
      <c r="D153">
        <v>37571</v>
      </c>
      <c r="E153">
        <v>281927</v>
      </c>
      <c r="F153">
        <v>6.57</v>
      </c>
      <c r="G153">
        <v>0.773999989</v>
      </c>
      <c r="H153">
        <v>0</v>
      </c>
    </row>
    <row r="154" spans="1:8" x14ac:dyDescent="0.25">
      <c r="A154" t="s">
        <v>160</v>
      </c>
      <c r="B154" t="s">
        <v>879</v>
      </c>
      <c r="C154" s="1">
        <v>44805</v>
      </c>
      <c r="D154">
        <v>24920</v>
      </c>
      <c r="E154">
        <v>306847</v>
      </c>
      <c r="F154">
        <v>6.53</v>
      </c>
      <c r="G154">
        <v>0.633000016</v>
      </c>
      <c r="H154">
        <v>1664.400024</v>
      </c>
    </row>
    <row r="155" spans="1:8" x14ac:dyDescent="0.25">
      <c r="A155" t="s">
        <v>160</v>
      </c>
      <c r="B155" t="s">
        <v>879</v>
      </c>
      <c r="C155" s="1">
        <v>44835</v>
      </c>
      <c r="D155">
        <v>51329</v>
      </c>
      <c r="E155">
        <v>358176</v>
      </c>
      <c r="F155">
        <v>6.5</v>
      </c>
      <c r="G155">
        <v>1.031999946</v>
      </c>
      <c r="H155">
        <v>0</v>
      </c>
    </row>
    <row r="156" spans="1:8" x14ac:dyDescent="0.25">
      <c r="A156" t="s">
        <v>160</v>
      </c>
      <c r="B156" t="s">
        <v>879</v>
      </c>
      <c r="C156" s="1">
        <v>44866</v>
      </c>
      <c r="D156">
        <v>35960</v>
      </c>
      <c r="E156">
        <v>394136</v>
      </c>
      <c r="F156">
        <v>6.43</v>
      </c>
      <c r="G156">
        <v>0.89999997600000003</v>
      </c>
      <c r="H156">
        <v>0</v>
      </c>
    </row>
    <row r="157" spans="1:8" x14ac:dyDescent="0.25">
      <c r="A157" t="s">
        <v>160</v>
      </c>
      <c r="B157" t="s">
        <v>879</v>
      </c>
      <c r="C157" s="1">
        <v>44896</v>
      </c>
      <c r="D157">
        <v>39157</v>
      </c>
      <c r="E157">
        <v>433293</v>
      </c>
      <c r="F157">
        <v>6.41</v>
      </c>
      <c r="G157">
        <v>0.870999992</v>
      </c>
      <c r="H157">
        <v>4284.1401370000003</v>
      </c>
    </row>
    <row r="158" spans="1:8" x14ac:dyDescent="0.25">
      <c r="A158" t="s">
        <v>160</v>
      </c>
      <c r="B158" t="s">
        <v>879</v>
      </c>
      <c r="C158" s="1">
        <v>44927</v>
      </c>
      <c r="D158">
        <v>44541</v>
      </c>
      <c r="E158">
        <v>477834</v>
      </c>
      <c r="F158">
        <v>6.43</v>
      </c>
      <c r="G158">
        <v>1</v>
      </c>
      <c r="H158">
        <v>0</v>
      </c>
    </row>
    <row r="159" spans="1:8" x14ac:dyDescent="0.25">
      <c r="A159" t="s">
        <v>160</v>
      </c>
      <c r="B159" t="s">
        <v>879</v>
      </c>
      <c r="C159" s="1">
        <v>44958</v>
      </c>
      <c r="D159">
        <v>44673</v>
      </c>
      <c r="E159">
        <v>522507</v>
      </c>
      <c r="F159">
        <v>6.4</v>
      </c>
      <c r="G159">
        <v>1.0709999800000001</v>
      </c>
      <c r="H159">
        <v>1739.6899410000001</v>
      </c>
    </row>
    <row r="160" spans="1:8" x14ac:dyDescent="0.25">
      <c r="A160" t="s">
        <v>160</v>
      </c>
      <c r="B160" t="s">
        <v>879</v>
      </c>
      <c r="C160" s="1">
        <v>44986</v>
      </c>
      <c r="D160">
        <v>39316</v>
      </c>
      <c r="E160">
        <v>561823</v>
      </c>
      <c r="F160">
        <v>6.47</v>
      </c>
      <c r="G160">
        <v>0.805999994</v>
      </c>
      <c r="H160">
        <v>0</v>
      </c>
    </row>
    <row r="161" spans="1:8" x14ac:dyDescent="0.25">
      <c r="A161" t="s">
        <v>160</v>
      </c>
      <c r="B161" t="s">
        <v>879</v>
      </c>
      <c r="C161" s="1">
        <v>45017</v>
      </c>
      <c r="D161">
        <v>35219</v>
      </c>
      <c r="E161">
        <v>597042</v>
      </c>
      <c r="F161">
        <v>6.38</v>
      </c>
      <c r="G161">
        <v>0.80000001200000004</v>
      </c>
      <c r="H161">
        <v>473.42999270000001</v>
      </c>
    </row>
    <row r="162" spans="1:8" x14ac:dyDescent="0.25">
      <c r="A162" t="s">
        <v>160</v>
      </c>
      <c r="B162" t="s">
        <v>879</v>
      </c>
      <c r="C162" s="1">
        <v>45047</v>
      </c>
      <c r="D162">
        <v>32763</v>
      </c>
      <c r="E162">
        <v>629805</v>
      </c>
      <c r="F162">
        <v>6.51</v>
      </c>
      <c r="G162">
        <v>0.805999994</v>
      </c>
      <c r="H162">
        <v>654.5</v>
      </c>
    </row>
    <row r="163" spans="1:8" x14ac:dyDescent="0.25">
      <c r="A163" t="s">
        <v>160</v>
      </c>
      <c r="B163" t="s">
        <v>879</v>
      </c>
      <c r="C163" s="1">
        <v>45078</v>
      </c>
      <c r="D163">
        <v>38901</v>
      </c>
      <c r="E163">
        <v>668706</v>
      </c>
      <c r="F163">
        <v>6.47</v>
      </c>
      <c r="G163">
        <v>0.80000001200000004</v>
      </c>
      <c r="H163">
        <v>1217.73999</v>
      </c>
    </row>
    <row r="164" spans="1:8" x14ac:dyDescent="0.25">
      <c r="A164" t="s">
        <v>160</v>
      </c>
      <c r="B164" t="s">
        <v>879</v>
      </c>
      <c r="C164" s="1">
        <v>45108</v>
      </c>
      <c r="D164">
        <v>24228</v>
      </c>
      <c r="E164">
        <v>692934</v>
      </c>
      <c r="F164">
        <v>6.51</v>
      </c>
      <c r="G164">
        <v>0.58099997000000003</v>
      </c>
      <c r="H164">
        <v>0</v>
      </c>
    </row>
    <row r="165" spans="1:8" x14ac:dyDescent="0.25">
      <c r="A165" t="s">
        <v>160</v>
      </c>
      <c r="B165" t="s">
        <v>879</v>
      </c>
      <c r="C165" s="1">
        <v>45139</v>
      </c>
      <c r="D165">
        <v>23573</v>
      </c>
      <c r="E165">
        <v>716507</v>
      </c>
      <c r="F165">
        <v>6.48</v>
      </c>
      <c r="G165">
        <v>0.676999986</v>
      </c>
      <c r="H165">
        <v>1966.48999</v>
      </c>
    </row>
    <row r="166" spans="1:8" x14ac:dyDescent="0.25">
      <c r="A166" t="s">
        <v>160</v>
      </c>
      <c r="B166" t="s">
        <v>879</v>
      </c>
      <c r="C166" s="1">
        <v>45170</v>
      </c>
      <c r="D166">
        <v>45673</v>
      </c>
      <c r="E166">
        <v>762180</v>
      </c>
      <c r="F166">
        <v>6.56</v>
      </c>
      <c r="G166">
        <v>1.0670000310000001</v>
      </c>
      <c r="H166">
        <v>0</v>
      </c>
    </row>
    <row r="167" spans="1:8" x14ac:dyDescent="0.25">
      <c r="A167" t="s">
        <v>160</v>
      </c>
      <c r="B167" t="s">
        <v>879</v>
      </c>
      <c r="C167" s="1">
        <v>45200</v>
      </c>
      <c r="D167">
        <v>47774</v>
      </c>
      <c r="E167">
        <v>809954</v>
      </c>
      <c r="F167">
        <v>6.56</v>
      </c>
      <c r="G167">
        <v>0.935000002</v>
      </c>
      <c r="H167">
        <v>1207.5</v>
      </c>
    </row>
    <row r="168" spans="1:8" x14ac:dyDescent="0.25">
      <c r="A168" t="s">
        <v>160</v>
      </c>
      <c r="B168" t="s">
        <v>879</v>
      </c>
      <c r="C168" s="1">
        <v>45231</v>
      </c>
      <c r="D168">
        <v>48869</v>
      </c>
      <c r="E168">
        <v>858823</v>
      </c>
      <c r="F168">
        <v>6.47</v>
      </c>
      <c r="G168">
        <v>1.133000016</v>
      </c>
      <c r="H168">
        <v>3245.9799800000001</v>
      </c>
    </row>
    <row r="169" spans="1:8" x14ac:dyDescent="0.25">
      <c r="A169" t="s">
        <v>160</v>
      </c>
      <c r="B169" t="s">
        <v>879</v>
      </c>
      <c r="C169" s="1">
        <v>45261</v>
      </c>
      <c r="D169">
        <v>46839</v>
      </c>
      <c r="E169">
        <v>905662</v>
      </c>
      <c r="F169">
        <v>6.41</v>
      </c>
      <c r="G169">
        <v>0.902999997</v>
      </c>
      <c r="H169">
        <v>1247.420044</v>
      </c>
    </row>
    <row r="170" spans="1:8" x14ac:dyDescent="0.25">
      <c r="A170" t="s">
        <v>160</v>
      </c>
      <c r="B170" t="s">
        <v>879</v>
      </c>
      <c r="C170" s="1">
        <v>45292</v>
      </c>
      <c r="D170">
        <v>45151</v>
      </c>
      <c r="E170">
        <v>950813</v>
      </c>
      <c r="F170">
        <v>6.5</v>
      </c>
      <c r="G170">
        <v>1</v>
      </c>
      <c r="H170">
        <v>617.21002199999998</v>
      </c>
    </row>
    <row r="171" spans="1:8" x14ac:dyDescent="0.25">
      <c r="A171" t="s">
        <v>160</v>
      </c>
      <c r="B171" t="s">
        <v>879</v>
      </c>
      <c r="C171" s="1">
        <v>45323</v>
      </c>
      <c r="D171">
        <v>28773</v>
      </c>
      <c r="E171">
        <v>979586</v>
      </c>
      <c r="F171">
        <v>6.53</v>
      </c>
      <c r="G171">
        <v>0.65499997099999996</v>
      </c>
      <c r="H171">
        <v>0</v>
      </c>
    </row>
    <row r="172" spans="1:8" x14ac:dyDescent="0.25">
      <c r="A172" t="s">
        <v>160</v>
      </c>
      <c r="B172" t="s">
        <v>879</v>
      </c>
      <c r="C172" s="1">
        <v>45352</v>
      </c>
      <c r="D172">
        <v>37631</v>
      </c>
      <c r="E172">
        <v>1017217</v>
      </c>
      <c r="F172">
        <v>6.55</v>
      </c>
      <c r="G172">
        <v>0.870999992</v>
      </c>
      <c r="H172">
        <v>1736.079956</v>
      </c>
    </row>
    <row r="173" spans="1:8" x14ac:dyDescent="0.25">
      <c r="A173" t="s">
        <v>160</v>
      </c>
      <c r="B173" t="s">
        <v>879</v>
      </c>
      <c r="C173" s="1">
        <v>45383</v>
      </c>
      <c r="D173">
        <v>28653</v>
      </c>
      <c r="E173">
        <v>1045870</v>
      </c>
      <c r="F173">
        <v>6.44</v>
      </c>
      <c r="G173">
        <v>0.60000002399999997</v>
      </c>
      <c r="H173">
        <v>662.53002930000002</v>
      </c>
    </row>
    <row r="174" spans="1:8" x14ac:dyDescent="0.25">
      <c r="A174" t="s">
        <v>160</v>
      </c>
      <c r="B174" t="s">
        <v>879</v>
      </c>
      <c r="C174" s="1">
        <v>45413</v>
      </c>
      <c r="D174">
        <v>43974</v>
      </c>
      <c r="E174">
        <v>1089844</v>
      </c>
      <c r="F174">
        <v>6.46</v>
      </c>
      <c r="G174">
        <v>0.902999997</v>
      </c>
      <c r="H174">
        <v>719.6599731</v>
      </c>
    </row>
    <row r="175" spans="1:8" x14ac:dyDescent="0.25">
      <c r="A175" t="s">
        <v>160</v>
      </c>
      <c r="B175" t="s">
        <v>879</v>
      </c>
      <c r="C175" s="1">
        <v>45444</v>
      </c>
      <c r="D175">
        <v>31709</v>
      </c>
      <c r="E175">
        <v>1121553</v>
      </c>
      <c r="F175">
        <v>6.41</v>
      </c>
      <c r="G175">
        <v>0.60000002399999997</v>
      </c>
      <c r="H175">
        <v>611.21997069999998</v>
      </c>
    </row>
    <row r="176" spans="1:8" x14ac:dyDescent="0.25">
      <c r="A176" t="s">
        <v>160</v>
      </c>
      <c r="B176" t="s">
        <v>879</v>
      </c>
      <c r="C176" s="1">
        <v>45474</v>
      </c>
      <c r="D176">
        <v>29032</v>
      </c>
      <c r="E176">
        <v>1150585</v>
      </c>
      <c r="F176">
        <v>6.47</v>
      </c>
      <c r="G176">
        <v>0.676999986</v>
      </c>
      <c r="H176">
        <v>0</v>
      </c>
    </row>
    <row r="177" spans="1:8" x14ac:dyDescent="0.25">
      <c r="A177" t="s">
        <v>160</v>
      </c>
      <c r="B177" t="s">
        <v>879</v>
      </c>
      <c r="C177" s="1">
        <v>45505</v>
      </c>
      <c r="D177">
        <v>43140</v>
      </c>
      <c r="E177">
        <v>1193725</v>
      </c>
      <c r="F177">
        <v>6.47</v>
      </c>
      <c r="G177">
        <v>0.838999987</v>
      </c>
      <c r="H177">
        <v>1727.900024</v>
      </c>
    </row>
    <row r="178" spans="1:8" x14ac:dyDescent="0.25">
      <c r="A178" t="s">
        <v>160</v>
      </c>
      <c r="B178" t="s">
        <v>879</v>
      </c>
      <c r="C178" s="1">
        <v>45536</v>
      </c>
      <c r="D178">
        <v>35666</v>
      </c>
      <c r="E178">
        <v>1229391</v>
      </c>
      <c r="F178">
        <v>6.46</v>
      </c>
      <c r="G178">
        <v>0.866999984</v>
      </c>
      <c r="H178">
        <v>0</v>
      </c>
    </row>
    <row r="179" spans="1:8" x14ac:dyDescent="0.25">
      <c r="A179" t="s">
        <v>160</v>
      </c>
      <c r="B179" t="s">
        <v>879</v>
      </c>
      <c r="C179" s="1">
        <v>45566</v>
      </c>
      <c r="D179">
        <v>36665</v>
      </c>
      <c r="E179">
        <v>1266056</v>
      </c>
      <c r="F179">
        <v>6.48</v>
      </c>
      <c r="G179">
        <v>0.773999989</v>
      </c>
      <c r="H179">
        <v>0</v>
      </c>
    </row>
    <row r="180" spans="1:8" x14ac:dyDescent="0.25">
      <c r="A180" t="s">
        <v>160</v>
      </c>
      <c r="B180" t="s">
        <v>879</v>
      </c>
      <c r="C180" s="1">
        <v>45597</v>
      </c>
      <c r="D180">
        <v>46517</v>
      </c>
      <c r="E180">
        <v>1312573</v>
      </c>
      <c r="F180">
        <v>6.49</v>
      </c>
      <c r="G180">
        <v>1</v>
      </c>
      <c r="H180">
        <v>1228</v>
      </c>
    </row>
    <row r="181" spans="1:8" x14ac:dyDescent="0.25">
      <c r="A181" t="s">
        <v>160</v>
      </c>
      <c r="B181" t="s">
        <v>879</v>
      </c>
      <c r="C181" s="1">
        <v>45627</v>
      </c>
      <c r="D181">
        <v>24163</v>
      </c>
      <c r="E181">
        <v>1336736</v>
      </c>
      <c r="F181">
        <v>6.56</v>
      </c>
      <c r="G181">
        <v>0.58099997000000003</v>
      </c>
      <c r="H181">
        <v>0</v>
      </c>
    </row>
    <row r="182" spans="1:8" x14ac:dyDescent="0.25">
      <c r="A182" t="s">
        <v>161</v>
      </c>
      <c r="B182" t="s">
        <v>880</v>
      </c>
      <c r="C182" s="1">
        <v>44562</v>
      </c>
      <c r="D182">
        <v>47016</v>
      </c>
      <c r="E182">
        <v>47016</v>
      </c>
      <c r="F182">
        <v>6.55</v>
      </c>
      <c r="G182">
        <v>1.065000057</v>
      </c>
      <c r="H182">
        <v>2666.6201169999999</v>
      </c>
    </row>
    <row r="183" spans="1:8" x14ac:dyDescent="0.25">
      <c r="A183" t="s">
        <v>161</v>
      </c>
      <c r="B183" t="s">
        <v>880</v>
      </c>
      <c r="C183" s="1">
        <v>44593</v>
      </c>
      <c r="D183">
        <v>29817</v>
      </c>
      <c r="E183">
        <v>76833</v>
      </c>
      <c r="F183">
        <v>6.53</v>
      </c>
      <c r="G183">
        <v>0.82099997999999996</v>
      </c>
      <c r="H183">
        <v>0</v>
      </c>
    </row>
    <row r="184" spans="1:8" x14ac:dyDescent="0.25">
      <c r="A184" t="s">
        <v>161</v>
      </c>
      <c r="B184" t="s">
        <v>880</v>
      </c>
      <c r="C184" s="1">
        <v>44621</v>
      </c>
      <c r="D184">
        <v>24770</v>
      </c>
      <c r="E184">
        <v>101603</v>
      </c>
      <c r="F184">
        <v>6.47</v>
      </c>
      <c r="G184">
        <v>0.612999976</v>
      </c>
      <c r="H184">
        <v>0</v>
      </c>
    </row>
    <row r="185" spans="1:8" x14ac:dyDescent="0.25">
      <c r="A185" t="s">
        <v>161</v>
      </c>
      <c r="B185" t="s">
        <v>880</v>
      </c>
      <c r="C185" s="1">
        <v>44652</v>
      </c>
      <c r="D185">
        <v>35478</v>
      </c>
      <c r="E185">
        <v>137081</v>
      </c>
      <c r="F185">
        <v>6.52</v>
      </c>
      <c r="G185">
        <v>0.69999998799999996</v>
      </c>
      <c r="H185">
        <v>0</v>
      </c>
    </row>
    <row r="186" spans="1:8" x14ac:dyDescent="0.25">
      <c r="A186" t="s">
        <v>161</v>
      </c>
      <c r="B186" t="s">
        <v>880</v>
      </c>
      <c r="C186" s="1">
        <v>44682</v>
      </c>
      <c r="D186">
        <v>35227</v>
      </c>
      <c r="E186">
        <v>172308</v>
      </c>
      <c r="F186">
        <v>6.49</v>
      </c>
      <c r="G186">
        <v>0.741999984</v>
      </c>
      <c r="H186">
        <v>0</v>
      </c>
    </row>
    <row r="187" spans="1:8" x14ac:dyDescent="0.25">
      <c r="A187" t="s">
        <v>161</v>
      </c>
      <c r="B187" t="s">
        <v>880</v>
      </c>
      <c r="C187" s="1">
        <v>44713</v>
      </c>
      <c r="D187">
        <v>31748</v>
      </c>
      <c r="E187">
        <v>204056</v>
      </c>
      <c r="F187">
        <v>6.56</v>
      </c>
      <c r="G187">
        <v>0.66699999600000004</v>
      </c>
      <c r="H187">
        <v>0</v>
      </c>
    </row>
    <row r="188" spans="1:8" x14ac:dyDescent="0.25">
      <c r="A188" t="s">
        <v>161</v>
      </c>
      <c r="B188" t="s">
        <v>880</v>
      </c>
      <c r="C188" s="1">
        <v>44743</v>
      </c>
      <c r="D188">
        <v>32607</v>
      </c>
      <c r="E188">
        <v>236663</v>
      </c>
      <c r="F188">
        <v>6.44</v>
      </c>
      <c r="G188">
        <v>0.838999987</v>
      </c>
      <c r="H188">
        <v>3309.3500979999999</v>
      </c>
    </row>
    <row r="189" spans="1:8" x14ac:dyDescent="0.25">
      <c r="A189" t="s">
        <v>161</v>
      </c>
      <c r="B189" t="s">
        <v>880</v>
      </c>
      <c r="C189" s="1">
        <v>44774</v>
      </c>
      <c r="D189">
        <v>39402</v>
      </c>
      <c r="E189">
        <v>276065</v>
      </c>
      <c r="F189">
        <v>6.48</v>
      </c>
      <c r="G189">
        <v>0.741999984</v>
      </c>
      <c r="H189">
        <v>0</v>
      </c>
    </row>
    <row r="190" spans="1:8" x14ac:dyDescent="0.25">
      <c r="A190" t="s">
        <v>161</v>
      </c>
      <c r="B190" t="s">
        <v>880</v>
      </c>
      <c r="C190" s="1">
        <v>44805</v>
      </c>
      <c r="D190">
        <v>27785</v>
      </c>
      <c r="E190">
        <v>303850</v>
      </c>
      <c r="F190">
        <v>6.43</v>
      </c>
      <c r="G190">
        <v>0.73299998</v>
      </c>
      <c r="H190">
        <v>1117.130005</v>
      </c>
    </row>
    <row r="191" spans="1:8" x14ac:dyDescent="0.25">
      <c r="A191" t="s">
        <v>161</v>
      </c>
      <c r="B191" t="s">
        <v>880</v>
      </c>
      <c r="C191" s="1">
        <v>44835</v>
      </c>
      <c r="D191">
        <v>32656</v>
      </c>
      <c r="E191">
        <v>336506</v>
      </c>
      <c r="F191">
        <v>6.48</v>
      </c>
      <c r="G191">
        <v>0.805999994</v>
      </c>
      <c r="H191">
        <v>2990.1298830000001</v>
      </c>
    </row>
    <row r="192" spans="1:8" x14ac:dyDescent="0.25">
      <c r="A192" t="s">
        <v>161</v>
      </c>
      <c r="B192" t="s">
        <v>880</v>
      </c>
      <c r="C192" s="1">
        <v>44866</v>
      </c>
      <c r="D192">
        <v>39718</v>
      </c>
      <c r="E192">
        <v>376224</v>
      </c>
      <c r="F192">
        <v>6.44</v>
      </c>
      <c r="G192">
        <v>0.83300000399999996</v>
      </c>
      <c r="H192">
        <v>0</v>
      </c>
    </row>
    <row r="193" spans="1:8" x14ac:dyDescent="0.25">
      <c r="A193" t="s">
        <v>161</v>
      </c>
      <c r="B193" t="s">
        <v>880</v>
      </c>
      <c r="C193" s="1">
        <v>44896</v>
      </c>
      <c r="D193">
        <v>41397</v>
      </c>
      <c r="E193">
        <v>417621</v>
      </c>
      <c r="F193">
        <v>6.45</v>
      </c>
      <c r="G193">
        <v>0.902999997</v>
      </c>
      <c r="H193">
        <v>2855.469971</v>
      </c>
    </row>
    <row r="194" spans="1:8" x14ac:dyDescent="0.25">
      <c r="A194" t="s">
        <v>161</v>
      </c>
      <c r="B194" t="s">
        <v>880</v>
      </c>
      <c r="C194" s="1">
        <v>44927</v>
      </c>
      <c r="D194">
        <v>50049</v>
      </c>
      <c r="E194">
        <v>467670</v>
      </c>
      <c r="F194">
        <v>6.46</v>
      </c>
      <c r="G194">
        <v>0.838999987</v>
      </c>
      <c r="H194">
        <v>2021.3900149999999</v>
      </c>
    </row>
    <row r="195" spans="1:8" x14ac:dyDescent="0.25">
      <c r="A195" t="s">
        <v>161</v>
      </c>
      <c r="B195" t="s">
        <v>880</v>
      </c>
      <c r="C195" s="1">
        <v>44958</v>
      </c>
      <c r="D195">
        <v>29056</v>
      </c>
      <c r="E195">
        <v>496726</v>
      </c>
      <c r="F195">
        <v>6.53</v>
      </c>
      <c r="G195">
        <v>0.57099997999999996</v>
      </c>
      <c r="H195">
        <v>0</v>
      </c>
    </row>
    <row r="196" spans="1:8" x14ac:dyDescent="0.25">
      <c r="A196" t="s">
        <v>161</v>
      </c>
      <c r="B196" t="s">
        <v>880</v>
      </c>
      <c r="C196" s="1">
        <v>44986</v>
      </c>
      <c r="D196">
        <v>35417</v>
      </c>
      <c r="E196">
        <v>532143</v>
      </c>
      <c r="F196">
        <v>6.6</v>
      </c>
      <c r="G196">
        <v>0.741999984</v>
      </c>
      <c r="H196">
        <v>0</v>
      </c>
    </row>
    <row r="197" spans="1:8" x14ac:dyDescent="0.25">
      <c r="A197" t="s">
        <v>161</v>
      </c>
      <c r="B197" t="s">
        <v>880</v>
      </c>
      <c r="C197" s="1">
        <v>45017</v>
      </c>
      <c r="D197">
        <v>31654</v>
      </c>
      <c r="E197">
        <v>563797</v>
      </c>
      <c r="F197">
        <v>6.57</v>
      </c>
      <c r="G197">
        <v>0.80000001200000004</v>
      </c>
      <c r="H197">
        <v>0</v>
      </c>
    </row>
    <row r="198" spans="1:8" x14ac:dyDescent="0.25">
      <c r="A198" t="s">
        <v>161</v>
      </c>
      <c r="B198" t="s">
        <v>880</v>
      </c>
      <c r="C198" s="1">
        <v>45047</v>
      </c>
      <c r="D198">
        <v>37121</v>
      </c>
      <c r="E198">
        <v>600918</v>
      </c>
      <c r="F198">
        <v>6.51</v>
      </c>
      <c r="G198">
        <v>0.870999992</v>
      </c>
      <c r="H198">
        <v>588.15002440000001</v>
      </c>
    </row>
    <row r="199" spans="1:8" x14ac:dyDescent="0.25">
      <c r="A199" t="s">
        <v>161</v>
      </c>
      <c r="B199" t="s">
        <v>880</v>
      </c>
      <c r="C199" s="1">
        <v>45078</v>
      </c>
      <c r="D199">
        <v>44623</v>
      </c>
      <c r="E199">
        <v>645541</v>
      </c>
      <c r="F199">
        <v>6.44</v>
      </c>
      <c r="G199">
        <v>0.89999997600000003</v>
      </c>
      <c r="H199">
        <v>236.5899963</v>
      </c>
    </row>
    <row r="200" spans="1:8" x14ac:dyDescent="0.25">
      <c r="A200" t="s">
        <v>161</v>
      </c>
      <c r="B200" t="s">
        <v>880</v>
      </c>
      <c r="C200" s="1">
        <v>45108</v>
      </c>
      <c r="D200">
        <v>51102</v>
      </c>
      <c r="E200">
        <v>696643</v>
      </c>
      <c r="F200">
        <v>6.44</v>
      </c>
      <c r="G200">
        <v>1.2259999509999999</v>
      </c>
      <c r="H200">
        <v>0</v>
      </c>
    </row>
    <row r="201" spans="1:8" x14ac:dyDescent="0.25">
      <c r="A201" t="s">
        <v>161</v>
      </c>
      <c r="B201" t="s">
        <v>880</v>
      </c>
      <c r="C201" s="1">
        <v>45139</v>
      </c>
      <c r="D201">
        <v>28765</v>
      </c>
      <c r="E201">
        <v>725408</v>
      </c>
      <c r="F201">
        <v>6.49</v>
      </c>
      <c r="G201">
        <v>0.58099997000000003</v>
      </c>
      <c r="H201">
        <v>0</v>
      </c>
    </row>
    <row r="202" spans="1:8" x14ac:dyDescent="0.25">
      <c r="A202" t="s">
        <v>161</v>
      </c>
      <c r="B202" t="s">
        <v>880</v>
      </c>
      <c r="C202" s="1">
        <v>45170</v>
      </c>
      <c r="D202">
        <v>41321</v>
      </c>
      <c r="E202">
        <v>766729</v>
      </c>
      <c r="F202">
        <v>6.48</v>
      </c>
      <c r="G202">
        <v>0.89999997600000003</v>
      </c>
      <c r="H202">
        <v>2171.8999020000001</v>
      </c>
    </row>
    <row r="203" spans="1:8" x14ac:dyDescent="0.25">
      <c r="A203" t="s">
        <v>161</v>
      </c>
      <c r="B203" t="s">
        <v>880</v>
      </c>
      <c r="C203" s="1">
        <v>45200</v>
      </c>
      <c r="D203">
        <v>25114</v>
      </c>
      <c r="E203">
        <v>791843</v>
      </c>
      <c r="F203">
        <v>6.62</v>
      </c>
      <c r="G203">
        <v>0.644999981</v>
      </c>
      <c r="H203">
        <v>285.4599915</v>
      </c>
    </row>
    <row r="204" spans="1:8" x14ac:dyDescent="0.25">
      <c r="A204" t="s">
        <v>161</v>
      </c>
      <c r="B204" t="s">
        <v>880</v>
      </c>
      <c r="C204" s="1">
        <v>45231</v>
      </c>
      <c r="D204">
        <v>29602</v>
      </c>
      <c r="E204">
        <v>821445</v>
      </c>
      <c r="F204">
        <v>6.67</v>
      </c>
      <c r="G204">
        <v>0.73299998</v>
      </c>
      <c r="H204">
        <v>0</v>
      </c>
    </row>
    <row r="205" spans="1:8" x14ac:dyDescent="0.25">
      <c r="A205" t="s">
        <v>161</v>
      </c>
      <c r="B205" t="s">
        <v>880</v>
      </c>
      <c r="C205" s="1">
        <v>45261</v>
      </c>
      <c r="D205">
        <v>47310</v>
      </c>
      <c r="E205">
        <v>868755</v>
      </c>
      <c r="F205">
        <v>6.69</v>
      </c>
      <c r="G205">
        <v>1.031999946</v>
      </c>
      <c r="H205">
        <v>1869.380005</v>
      </c>
    </row>
    <row r="206" spans="1:8" x14ac:dyDescent="0.25">
      <c r="A206" t="s">
        <v>161</v>
      </c>
      <c r="B206" t="s">
        <v>880</v>
      </c>
      <c r="C206" s="1">
        <v>45292</v>
      </c>
      <c r="D206">
        <v>28692</v>
      </c>
      <c r="E206">
        <v>897447</v>
      </c>
      <c r="F206">
        <v>6.52</v>
      </c>
      <c r="G206">
        <v>0.612999976</v>
      </c>
      <c r="H206">
        <v>2746.929932</v>
      </c>
    </row>
    <row r="207" spans="1:8" x14ac:dyDescent="0.25">
      <c r="A207" t="s">
        <v>161</v>
      </c>
      <c r="B207" t="s">
        <v>880</v>
      </c>
      <c r="C207" s="1">
        <v>45323</v>
      </c>
      <c r="D207">
        <v>41234</v>
      </c>
      <c r="E207">
        <v>938681</v>
      </c>
      <c r="F207">
        <v>6.43</v>
      </c>
      <c r="G207">
        <v>0.96600002100000004</v>
      </c>
      <c r="H207">
        <v>0</v>
      </c>
    </row>
    <row r="208" spans="1:8" x14ac:dyDescent="0.25">
      <c r="A208" t="s">
        <v>161</v>
      </c>
      <c r="B208" t="s">
        <v>880</v>
      </c>
      <c r="C208" s="1">
        <v>45352</v>
      </c>
      <c r="D208">
        <v>38593</v>
      </c>
      <c r="E208">
        <v>977274</v>
      </c>
      <c r="F208">
        <v>6.46</v>
      </c>
      <c r="G208">
        <v>0.741999984</v>
      </c>
      <c r="H208">
        <v>1236.7299800000001</v>
      </c>
    </row>
    <row r="209" spans="1:8" x14ac:dyDescent="0.25">
      <c r="A209" t="s">
        <v>161</v>
      </c>
      <c r="B209" t="s">
        <v>880</v>
      </c>
      <c r="C209" s="1">
        <v>45383</v>
      </c>
      <c r="D209">
        <v>55780</v>
      </c>
      <c r="E209">
        <v>1033054</v>
      </c>
      <c r="F209">
        <v>6.54</v>
      </c>
      <c r="G209">
        <v>1.2330000400000001</v>
      </c>
      <c r="H209">
        <v>0</v>
      </c>
    </row>
    <row r="210" spans="1:8" x14ac:dyDescent="0.25">
      <c r="A210" t="s">
        <v>161</v>
      </c>
      <c r="B210" t="s">
        <v>880</v>
      </c>
      <c r="C210" s="1">
        <v>45413</v>
      </c>
      <c r="D210">
        <v>25374</v>
      </c>
      <c r="E210">
        <v>1058428</v>
      </c>
      <c r="F210">
        <v>6.59</v>
      </c>
      <c r="G210">
        <v>0.58099997000000003</v>
      </c>
      <c r="H210">
        <v>1130.4300539999999</v>
      </c>
    </row>
    <row r="211" spans="1:8" x14ac:dyDescent="0.25">
      <c r="A211" t="s">
        <v>161</v>
      </c>
      <c r="B211" t="s">
        <v>880</v>
      </c>
      <c r="C211" s="1">
        <v>45444</v>
      </c>
      <c r="D211">
        <v>38539</v>
      </c>
      <c r="E211">
        <v>1096967</v>
      </c>
      <c r="F211">
        <v>6.49</v>
      </c>
      <c r="G211">
        <v>0.83300000399999996</v>
      </c>
      <c r="H211">
        <v>0</v>
      </c>
    </row>
    <row r="212" spans="1:8" x14ac:dyDescent="0.25">
      <c r="A212" t="s">
        <v>161</v>
      </c>
      <c r="B212" t="s">
        <v>880</v>
      </c>
      <c r="C212" s="1">
        <v>45474</v>
      </c>
      <c r="D212">
        <v>27748</v>
      </c>
      <c r="E212">
        <v>1124715</v>
      </c>
      <c r="F212">
        <v>6.54</v>
      </c>
      <c r="G212">
        <v>0.709999979</v>
      </c>
      <c r="H212">
        <v>0</v>
      </c>
    </row>
    <row r="213" spans="1:8" x14ac:dyDescent="0.25">
      <c r="A213" t="s">
        <v>161</v>
      </c>
      <c r="B213" t="s">
        <v>880</v>
      </c>
      <c r="C213" s="1">
        <v>45505</v>
      </c>
      <c r="D213">
        <v>39308</v>
      </c>
      <c r="E213">
        <v>1164023</v>
      </c>
      <c r="F213">
        <v>6.47</v>
      </c>
      <c r="G213">
        <v>1</v>
      </c>
      <c r="H213">
        <v>2023.2299800000001</v>
      </c>
    </row>
    <row r="214" spans="1:8" x14ac:dyDescent="0.25">
      <c r="A214" t="s">
        <v>161</v>
      </c>
      <c r="B214" t="s">
        <v>880</v>
      </c>
      <c r="C214" s="1">
        <v>45536</v>
      </c>
      <c r="D214">
        <v>28417</v>
      </c>
      <c r="E214">
        <v>1192440</v>
      </c>
      <c r="F214">
        <v>6.59</v>
      </c>
      <c r="G214">
        <v>0.83300000399999996</v>
      </c>
      <c r="H214">
        <v>4430.7998049999997</v>
      </c>
    </row>
    <row r="215" spans="1:8" x14ac:dyDescent="0.25">
      <c r="A215" t="s">
        <v>161</v>
      </c>
      <c r="B215" t="s">
        <v>880</v>
      </c>
      <c r="C215" s="1">
        <v>45566</v>
      </c>
      <c r="D215">
        <v>40190</v>
      </c>
      <c r="E215">
        <v>1232630</v>
      </c>
      <c r="F215">
        <v>6.49</v>
      </c>
      <c r="G215">
        <v>0.935000002</v>
      </c>
      <c r="H215">
        <v>1345.0500489999999</v>
      </c>
    </row>
    <row r="216" spans="1:8" x14ac:dyDescent="0.25">
      <c r="A216" t="s">
        <v>161</v>
      </c>
      <c r="B216" t="s">
        <v>880</v>
      </c>
      <c r="C216" s="1">
        <v>45597</v>
      </c>
      <c r="D216">
        <v>37663</v>
      </c>
      <c r="E216">
        <v>1270293</v>
      </c>
      <c r="F216">
        <v>6.56</v>
      </c>
      <c r="G216">
        <v>1.0670000310000001</v>
      </c>
      <c r="H216">
        <v>0</v>
      </c>
    </row>
    <row r="217" spans="1:8" x14ac:dyDescent="0.25">
      <c r="A217" t="s">
        <v>161</v>
      </c>
      <c r="B217" t="s">
        <v>880</v>
      </c>
      <c r="C217" s="1">
        <v>45627</v>
      </c>
      <c r="D217">
        <v>26117</v>
      </c>
      <c r="E217">
        <v>1296410</v>
      </c>
      <c r="F217">
        <v>6.46</v>
      </c>
      <c r="G217">
        <v>0.547999978</v>
      </c>
      <c r="H217">
        <v>0</v>
      </c>
    </row>
    <row r="218" spans="1:8" x14ac:dyDescent="0.25">
      <c r="A218" t="s">
        <v>162</v>
      </c>
      <c r="B218" t="s">
        <v>881</v>
      </c>
      <c r="C218" s="1">
        <v>44562</v>
      </c>
      <c r="D218">
        <v>46935</v>
      </c>
      <c r="E218">
        <v>46935</v>
      </c>
      <c r="F218">
        <v>6.44</v>
      </c>
      <c r="G218">
        <v>0.935000002</v>
      </c>
      <c r="H218">
        <v>0</v>
      </c>
    </row>
    <row r="219" spans="1:8" x14ac:dyDescent="0.25">
      <c r="A219" t="s">
        <v>162</v>
      </c>
      <c r="B219" t="s">
        <v>881</v>
      </c>
      <c r="C219" s="1">
        <v>44593</v>
      </c>
      <c r="D219">
        <v>23426</v>
      </c>
      <c r="E219">
        <v>70361</v>
      </c>
      <c r="F219">
        <v>6.49</v>
      </c>
      <c r="G219">
        <v>0.64300000700000004</v>
      </c>
      <c r="H219">
        <v>0</v>
      </c>
    </row>
    <row r="220" spans="1:8" x14ac:dyDescent="0.25">
      <c r="A220" t="s">
        <v>162</v>
      </c>
      <c r="B220" t="s">
        <v>881</v>
      </c>
      <c r="C220" s="1">
        <v>44621</v>
      </c>
      <c r="D220">
        <v>38569</v>
      </c>
      <c r="E220">
        <v>108930</v>
      </c>
      <c r="F220">
        <v>6.56</v>
      </c>
      <c r="G220">
        <v>0.935000002</v>
      </c>
      <c r="H220">
        <v>0</v>
      </c>
    </row>
    <row r="221" spans="1:8" x14ac:dyDescent="0.25">
      <c r="A221" t="s">
        <v>162</v>
      </c>
      <c r="B221" t="s">
        <v>881</v>
      </c>
      <c r="C221" s="1">
        <v>44652</v>
      </c>
      <c r="D221">
        <v>28835</v>
      </c>
      <c r="E221">
        <v>137765</v>
      </c>
      <c r="F221">
        <v>6.62</v>
      </c>
      <c r="G221">
        <v>0.80000001200000004</v>
      </c>
      <c r="H221">
        <v>2410.51001</v>
      </c>
    </row>
    <row r="222" spans="1:8" x14ac:dyDescent="0.25">
      <c r="A222" t="s">
        <v>162</v>
      </c>
      <c r="B222" t="s">
        <v>881</v>
      </c>
      <c r="C222" s="1">
        <v>44682</v>
      </c>
      <c r="D222">
        <v>21942</v>
      </c>
      <c r="E222">
        <v>159707</v>
      </c>
      <c r="F222">
        <v>6.53</v>
      </c>
      <c r="G222">
        <v>0.612999976</v>
      </c>
      <c r="H222">
        <v>390.51998900000001</v>
      </c>
    </row>
    <row r="223" spans="1:8" x14ac:dyDescent="0.25">
      <c r="A223" t="s">
        <v>162</v>
      </c>
      <c r="B223" t="s">
        <v>881</v>
      </c>
      <c r="C223" s="1">
        <v>44713</v>
      </c>
      <c r="D223">
        <v>41563</v>
      </c>
      <c r="E223">
        <v>201270</v>
      </c>
      <c r="F223">
        <v>6.5</v>
      </c>
      <c r="G223">
        <v>1</v>
      </c>
      <c r="H223">
        <v>2102.8400879999999</v>
      </c>
    </row>
    <row r="224" spans="1:8" x14ac:dyDescent="0.25">
      <c r="A224" t="s">
        <v>162</v>
      </c>
      <c r="B224" t="s">
        <v>881</v>
      </c>
      <c r="C224" s="1">
        <v>44743</v>
      </c>
      <c r="D224">
        <v>35581</v>
      </c>
      <c r="E224">
        <v>236851</v>
      </c>
      <c r="F224">
        <v>6.48</v>
      </c>
      <c r="G224">
        <v>0.838999987</v>
      </c>
      <c r="H224">
        <v>0</v>
      </c>
    </row>
    <row r="225" spans="1:8" x14ac:dyDescent="0.25">
      <c r="A225" t="s">
        <v>162</v>
      </c>
      <c r="B225" t="s">
        <v>881</v>
      </c>
      <c r="C225" s="1">
        <v>44774</v>
      </c>
      <c r="D225">
        <v>33859</v>
      </c>
      <c r="E225">
        <v>270710</v>
      </c>
      <c r="F225">
        <v>6.54</v>
      </c>
      <c r="G225">
        <v>0.805999994</v>
      </c>
      <c r="H225">
        <v>0</v>
      </c>
    </row>
    <row r="226" spans="1:8" x14ac:dyDescent="0.25">
      <c r="A226" t="s">
        <v>162</v>
      </c>
      <c r="B226" t="s">
        <v>881</v>
      </c>
      <c r="C226" s="1">
        <v>44805</v>
      </c>
      <c r="D226">
        <v>38336</v>
      </c>
      <c r="E226">
        <v>309046</v>
      </c>
      <c r="F226">
        <v>6.45</v>
      </c>
      <c r="G226">
        <v>0.83300000399999996</v>
      </c>
      <c r="H226">
        <v>782.54998780000005</v>
      </c>
    </row>
    <row r="227" spans="1:8" x14ac:dyDescent="0.25">
      <c r="A227" t="s">
        <v>162</v>
      </c>
      <c r="B227" t="s">
        <v>881</v>
      </c>
      <c r="C227" s="1">
        <v>44835</v>
      </c>
      <c r="D227">
        <v>44397</v>
      </c>
      <c r="E227">
        <v>353443</v>
      </c>
      <c r="F227">
        <v>6.45</v>
      </c>
      <c r="G227">
        <v>1.097000003</v>
      </c>
      <c r="H227">
        <v>0</v>
      </c>
    </row>
    <row r="228" spans="1:8" x14ac:dyDescent="0.25">
      <c r="A228" t="s">
        <v>162</v>
      </c>
      <c r="B228" t="s">
        <v>881</v>
      </c>
      <c r="C228" s="1">
        <v>44866</v>
      </c>
      <c r="D228">
        <v>47194</v>
      </c>
      <c r="E228">
        <v>400637</v>
      </c>
      <c r="F228">
        <v>6.42</v>
      </c>
      <c r="G228">
        <v>0.96700000799999997</v>
      </c>
      <c r="H228">
        <v>1239.400024</v>
      </c>
    </row>
    <row r="229" spans="1:8" x14ac:dyDescent="0.25">
      <c r="A229" t="s">
        <v>162</v>
      </c>
      <c r="B229" t="s">
        <v>881</v>
      </c>
      <c r="C229" s="1">
        <v>44896</v>
      </c>
      <c r="D229">
        <v>33735</v>
      </c>
      <c r="E229">
        <v>434372</v>
      </c>
      <c r="F229">
        <v>6.5</v>
      </c>
      <c r="G229">
        <v>0.612999976</v>
      </c>
      <c r="H229">
        <v>0</v>
      </c>
    </row>
    <row r="230" spans="1:8" x14ac:dyDescent="0.25">
      <c r="A230" t="s">
        <v>162</v>
      </c>
      <c r="B230" t="s">
        <v>881</v>
      </c>
      <c r="C230" s="1">
        <v>44927</v>
      </c>
      <c r="D230">
        <v>36946</v>
      </c>
      <c r="E230">
        <v>471318</v>
      </c>
      <c r="F230">
        <v>6.46</v>
      </c>
      <c r="G230">
        <v>0.773999989</v>
      </c>
      <c r="H230">
        <v>0</v>
      </c>
    </row>
    <row r="231" spans="1:8" x14ac:dyDescent="0.25">
      <c r="A231" t="s">
        <v>162</v>
      </c>
      <c r="B231" t="s">
        <v>881</v>
      </c>
      <c r="C231" s="1">
        <v>44958</v>
      </c>
      <c r="D231">
        <v>24965</v>
      </c>
      <c r="E231">
        <v>496283</v>
      </c>
      <c r="F231">
        <v>6.54</v>
      </c>
      <c r="G231">
        <v>0.713999987</v>
      </c>
      <c r="H231">
        <v>552.28002930000002</v>
      </c>
    </row>
    <row r="232" spans="1:8" x14ac:dyDescent="0.25">
      <c r="A232" t="s">
        <v>162</v>
      </c>
      <c r="B232" t="s">
        <v>881</v>
      </c>
      <c r="C232" s="1">
        <v>44986</v>
      </c>
      <c r="D232">
        <v>34003</v>
      </c>
      <c r="E232">
        <v>530286</v>
      </c>
      <c r="F232">
        <v>6.53</v>
      </c>
      <c r="G232">
        <v>0.676999986</v>
      </c>
      <c r="H232">
        <v>0</v>
      </c>
    </row>
    <row r="233" spans="1:8" x14ac:dyDescent="0.25">
      <c r="A233" t="s">
        <v>162</v>
      </c>
      <c r="B233" t="s">
        <v>881</v>
      </c>
      <c r="C233" s="1">
        <v>45017</v>
      </c>
      <c r="D233">
        <v>40715</v>
      </c>
      <c r="E233">
        <v>571001</v>
      </c>
      <c r="F233">
        <v>6.55</v>
      </c>
      <c r="G233">
        <v>0.96700000799999997</v>
      </c>
      <c r="H233">
        <v>3508.8701169999999</v>
      </c>
    </row>
    <row r="234" spans="1:8" x14ac:dyDescent="0.25">
      <c r="A234" t="s">
        <v>162</v>
      </c>
      <c r="B234" t="s">
        <v>881</v>
      </c>
      <c r="C234" s="1">
        <v>45047</v>
      </c>
      <c r="D234">
        <v>23980</v>
      </c>
      <c r="E234">
        <v>594981</v>
      </c>
      <c r="F234">
        <v>6.48</v>
      </c>
      <c r="G234">
        <v>0.58099997000000003</v>
      </c>
      <c r="H234">
        <v>0</v>
      </c>
    </row>
    <row r="235" spans="1:8" x14ac:dyDescent="0.25">
      <c r="A235" t="s">
        <v>162</v>
      </c>
      <c r="B235" t="s">
        <v>881</v>
      </c>
      <c r="C235" s="1">
        <v>45078</v>
      </c>
      <c r="D235">
        <v>37075</v>
      </c>
      <c r="E235">
        <v>632056</v>
      </c>
      <c r="F235">
        <v>6.54</v>
      </c>
      <c r="G235">
        <v>0.80000001200000004</v>
      </c>
      <c r="H235">
        <v>5424.8500979999999</v>
      </c>
    </row>
    <row r="236" spans="1:8" x14ac:dyDescent="0.25">
      <c r="A236" t="s">
        <v>162</v>
      </c>
      <c r="B236" t="s">
        <v>881</v>
      </c>
      <c r="C236" s="1">
        <v>45108</v>
      </c>
      <c r="D236">
        <v>43828</v>
      </c>
      <c r="E236">
        <v>675884</v>
      </c>
      <c r="F236">
        <v>6.55</v>
      </c>
      <c r="G236">
        <v>0.935000002</v>
      </c>
      <c r="H236">
        <v>0</v>
      </c>
    </row>
    <row r="237" spans="1:8" x14ac:dyDescent="0.25">
      <c r="A237" t="s">
        <v>162</v>
      </c>
      <c r="B237" t="s">
        <v>881</v>
      </c>
      <c r="C237" s="1">
        <v>45139</v>
      </c>
      <c r="D237">
        <v>34752</v>
      </c>
      <c r="E237">
        <v>710636</v>
      </c>
      <c r="F237">
        <v>6.57</v>
      </c>
      <c r="G237">
        <v>0.741999984</v>
      </c>
      <c r="H237">
        <v>1254.3199460000001</v>
      </c>
    </row>
    <row r="238" spans="1:8" x14ac:dyDescent="0.25">
      <c r="A238" t="s">
        <v>162</v>
      </c>
      <c r="B238" t="s">
        <v>881</v>
      </c>
      <c r="C238" s="1">
        <v>45170</v>
      </c>
      <c r="D238">
        <v>34468</v>
      </c>
      <c r="E238">
        <v>745104</v>
      </c>
      <c r="F238">
        <v>6.53</v>
      </c>
      <c r="G238">
        <v>0.73299998</v>
      </c>
      <c r="H238">
        <v>0</v>
      </c>
    </row>
    <row r="239" spans="1:8" x14ac:dyDescent="0.25">
      <c r="A239" t="s">
        <v>162</v>
      </c>
      <c r="B239" t="s">
        <v>881</v>
      </c>
      <c r="C239" s="1">
        <v>45200</v>
      </c>
      <c r="D239">
        <v>33894</v>
      </c>
      <c r="E239">
        <v>778998</v>
      </c>
      <c r="F239">
        <v>6.55</v>
      </c>
      <c r="G239">
        <v>0.741999984</v>
      </c>
      <c r="H239">
        <v>0</v>
      </c>
    </row>
    <row r="240" spans="1:8" x14ac:dyDescent="0.25">
      <c r="A240" t="s">
        <v>162</v>
      </c>
      <c r="B240" t="s">
        <v>881</v>
      </c>
      <c r="C240" s="1">
        <v>45231</v>
      </c>
      <c r="D240">
        <v>36336</v>
      </c>
      <c r="E240">
        <v>815334</v>
      </c>
      <c r="F240">
        <v>6.56</v>
      </c>
      <c r="G240">
        <v>0.76700002</v>
      </c>
      <c r="H240">
        <v>2607.48999</v>
      </c>
    </row>
    <row r="241" spans="1:8" x14ac:dyDescent="0.25">
      <c r="A241" t="s">
        <v>162</v>
      </c>
      <c r="B241" t="s">
        <v>881</v>
      </c>
      <c r="C241" s="1">
        <v>45261</v>
      </c>
      <c r="D241">
        <v>26748</v>
      </c>
      <c r="E241">
        <v>842082</v>
      </c>
      <c r="F241">
        <v>6.41</v>
      </c>
      <c r="G241">
        <v>0.547999978</v>
      </c>
      <c r="H241">
        <v>0</v>
      </c>
    </row>
    <row r="242" spans="1:8" x14ac:dyDescent="0.25">
      <c r="A242" t="s">
        <v>162</v>
      </c>
      <c r="B242" t="s">
        <v>881</v>
      </c>
      <c r="C242" s="1">
        <v>45292</v>
      </c>
      <c r="D242">
        <v>44827</v>
      </c>
      <c r="E242">
        <v>886909</v>
      </c>
      <c r="F242">
        <v>6.38</v>
      </c>
      <c r="G242">
        <v>0.902999997</v>
      </c>
      <c r="H242">
        <v>0</v>
      </c>
    </row>
    <row r="243" spans="1:8" x14ac:dyDescent="0.25">
      <c r="A243" t="s">
        <v>162</v>
      </c>
      <c r="B243" t="s">
        <v>881</v>
      </c>
      <c r="C243" s="1">
        <v>45323</v>
      </c>
      <c r="D243">
        <v>34427</v>
      </c>
      <c r="E243">
        <v>921336</v>
      </c>
      <c r="F243">
        <v>6.38</v>
      </c>
      <c r="G243">
        <v>0.930999994</v>
      </c>
      <c r="H243">
        <v>0</v>
      </c>
    </row>
    <row r="244" spans="1:8" x14ac:dyDescent="0.25">
      <c r="A244" t="s">
        <v>162</v>
      </c>
      <c r="B244" t="s">
        <v>881</v>
      </c>
      <c r="C244" s="1">
        <v>45352</v>
      </c>
      <c r="D244">
        <v>42740</v>
      </c>
      <c r="E244">
        <v>964076</v>
      </c>
      <c r="F244">
        <v>6.54</v>
      </c>
      <c r="G244">
        <v>0.967999995</v>
      </c>
      <c r="H244">
        <v>0</v>
      </c>
    </row>
    <row r="245" spans="1:8" x14ac:dyDescent="0.25">
      <c r="A245" t="s">
        <v>162</v>
      </c>
      <c r="B245" t="s">
        <v>881</v>
      </c>
      <c r="C245" s="1">
        <v>45383</v>
      </c>
      <c r="D245">
        <v>52724</v>
      </c>
      <c r="E245">
        <v>1016800</v>
      </c>
      <c r="F245">
        <v>6.46</v>
      </c>
      <c r="G245">
        <v>0.96700000799999997</v>
      </c>
      <c r="H245">
        <v>2287.4499510000001</v>
      </c>
    </row>
    <row r="246" spans="1:8" x14ac:dyDescent="0.25">
      <c r="A246" t="s">
        <v>162</v>
      </c>
      <c r="B246" t="s">
        <v>881</v>
      </c>
      <c r="C246" s="1">
        <v>45413</v>
      </c>
      <c r="D246">
        <v>26236</v>
      </c>
      <c r="E246">
        <v>1043036</v>
      </c>
      <c r="F246">
        <v>6.55</v>
      </c>
      <c r="G246">
        <v>0.48399999700000002</v>
      </c>
      <c r="H246">
        <v>730.97998050000001</v>
      </c>
    </row>
    <row r="247" spans="1:8" x14ac:dyDescent="0.25">
      <c r="A247" t="s">
        <v>162</v>
      </c>
      <c r="B247" t="s">
        <v>881</v>
      </c>
      <c r="C247" s="1">
        <v>45444</v>
      </c>
      <c r="D247">
        <v>42508</v>
      </c>
      <c r="E247">
        <v>1085544</v>
      </c>
      <c r="F247">
        <v>6.53</v>
      </c>
      <c r="G247">
        <v>1.0329999919999999</v>
      </c>
      <c r="H247">
        <v>2615.530029</v>
      </c>
    </row>
    <row r="248" spans="1:8" x14ac:dyDescent="0.25">
      <c r="A248" t="s">
        <v>162</v>
      </c>
      <c r="B248" t="s">
        <v>881</v>
      </c>
      <c r="C248" s="1">
        <v>45474</v>
      </c>
      <c r="D248">
        <v>40950</v>
      </c>
      <c r="E248">
        <v>1126494</v>
      </c>
      <c r="F248">
        <v>6.66</v>
      </c>
      <c r="G248">
        <v>0.805999994</v>
      </c>
      <c r="H248">
        <v>0</v>
      </c>
    </row>
    <row r="249" spans="1:8" x14ac:dyDescent="0.25">
      <c r="A249" t="s">
        <v>162</v>
      </c>
      <c r="B249" t="s">
        <v>881</v>
      </c>
      <c r="C249" s="1">
        <v>45505</v>
      </c>
      <c r="D249">
        <v>36931</v>
      </c>
      <c r="E249">
        <v>1163425</v>
      </c>
      <c r="F249">
        <v>6.64</v>
      </c>
      <c r="G249">
        <v>0.935000002</v>
      </c>
      <c r="H249">
        <v>2433.330078</v>
      </c>
    </row>
    <row r="250" spans="1:8" x14ac:dyDescent="0.25">
      <c r="A250" t="s">
        <v>162</v>
      </c>
      <c r="B250" t="s">
        <v>881</v>
      </c>
      <c r="C250" s="1">
        <v>45536</v>
      </c>
      <c r="D250">
        <v>27512</v>
      </c>
      <c r="E250">
        <v>1190937</v>
      </c>
      <c r="F250">
        <v>6.51</v>
      </c>
      <c r="G250">
        <v>0.633000016</v>
      </c>
      <c r="H250">
        <v>2828.3100589999999</v>
      </c>
    </row>
    <row r="251" spans="1:8" x14ac:dyDescent="0.25">
      <c r="A251" t="s">
        <v>162</v>
      </c>
      <c r="B251" t="s">
        <v>881</v>
      </c>
      <c r="C251" s="1">
        <v>45566</v>
      </c>
      <c r="D251">
        <v>38508</v>
      </c>
      <c r="E251">
        <v>1229445</v>
      </c>
      <c r="F251">
        <v>6.4</v>
      </c>
      <c r="G251">
        <v>0.805999994</v>
      </c>
      <c r="H251">
        <v>7384.6098629999997</v>
      </c>
    </row>
    <row r="252" spans="1:8" x14ac:dyDescent="0.25">
      <c r="A252" t="s">
        <v>162</v>
      </c>
      <c r="B252" t="s">
        <v>881</v>
      </c>
      <c r="C252" s="1">
        <v>45597</v>
      </c>
      <c r="D252">
        <v>34976</v>
      </c>
      <c r="E252">
        <v>1264421</v>
      </c>
      <c r="F252">
        <v>6.36</v>
      </c>
      <c r="G252">
        <v>1.0329999919999999</v>
      </c>
      <c r="H252">
        <v>0</v>
      </c>
    </row>
    <row r="253" spans="1:8" x14ac:dyDescent="0.25">
      <c r="A253" t="s">
        <v>162</v>
      </c>
      <c r="B253" t="s">
        <v>881</v>
      </c>
      <c r="C253" s="1">
        <v>45627</v>
      </c>
      <c r="D253">
        <v>45749</v>
      </c>
      <c r="E253">
        <v>1310170</v>
      </c>
      <c r="F253">
        <v>6.49</v>
      </c>
      <c r="G253">
        <v>1</v>
      </c>
      <c r="H253">
        <v>1780</v>
      </c>
    </row>
    <row r="254" spans="1:8" x14ac:dyDescent="0.25">
      <c r="A254" t="s">
        <v>163</v>
      </c>
      <c r="B254" t="s">
        <v>879</v>
      </c>
      <c r="C254" s="1">
        <v>44562</v>
      </c>
      <c r="D254">
        <v>40150</v>
      </c>
      <c r="E254">
        <v>40150</v>
      </c>
      <c r="F254">
        <v>6.55</v>
      </c>
      <c r="G254">
        <v>1</v>
      </c>
      <c r="H254">
        <v>0</v>
      </c>
    </row>
    <row r="255" spans="1:8" x14ac:dyDescent="0.25">
      <c r="A255" t="s">
        <v>163</v>
      </c>
      <c r="B255" t="s">
        <v>879</v>
      </c>
      <c r="C255" s="1">
        <v>44593</v>
      </c>
      <c r="D255">
        <v>28270</v>
      </c>
      <c r="E255">
        <v>68420</v>
      </c>
      <c r="F255">
        <v>6.46</v>
      </c>
      <c r="G255">
        <v>0.64300000700000004</v>
      </c>
      <c r="H255">
        <v>0</v>
      </c>
    </row>
    <row r="256" spans="1:8" x14ac:dyDescent="0.25">
      <c r="A256" t="s">
        <v>163</v>
      </c>
      <c r="B256" t="s">
        <v>879</v>
      </c>
      <c r="C256" s="1">
        <v>44621</v>
      </c>
      <c r="D256">
        <v>25029</v>
      </c>
      <c r="E256">
        <v>93449</v>
      </c>
      <c r="F256">
        <v>6.54</v>
      </c>
      <c r="G256">
        <v>0.612999976</v>
      </c>
      <c r="H256">
        <v>2784.51001</v>
      </c>
    </row>
    <row r="257" spans="1:8" x14ac:dyDescent="0.25">
      <c r="A257" t="s">
        <v>163</v>
      </c>
      <c r="B257" t="s">
        <v>879</v>
      </c>
      <c r="C257" s="1">
        <v>44652</v>
      </c>
      <c r="D257">
        <v>36371</v>
      </c>
      <c r="E257">
        <v>129820</v>
      </c>
      <c r="F257">
        <v>6.52</v>
      </c>
      <c r="G257">
        <v>0.93300002800000004</v>
      </c>
      <c r="H257">
        <v>0</v>
      </c>
    </row>
    <row r="258" spans="1:8" x14ac:dyDescent="0.25">
      <c r="A258" t="s">
        <v>163</v>
      </c>
      <c r="B258" t="s">
        <v>879</v>
      </c>
      <c r="C258" s="1">
        <v>44682</v>
      </c>
      <c r="D258">
        <v>37971</v>
      </c>
      <c r="E258">
        <v>167791</v>
      </c>
      <c r="F258">
        <v>6.56</v>
      </c>
      <c r="G258">
        <v>0.902999997</v>
      </c>
      <c r="H258">
        <v>3344.0600589999999</v>
      </c>
    </row>
    <row r="259" spans="1:8" x14ac:dyDescent="0.25">
      <c r="A259" t="s">
        <v>163</v>
      </c>
      <c r="B259" t="s">
        <v>879</v>
      </c>
      <c r="C259" s="1">
        <v>44713</v>
      </c>
      <c r="D259">
        <v>31748</v>
      </c>
      <c r="E259">
        <v>199539</v>
      </c>
      <c r="F259">
        <v>6.55</v>
      </c>
      <c r="G259">
        <v>0.866999984</v>
      </c>
      <c r="H259">
        <v>0</v>
      </c>
    </row>
    <row r="260" spans="1:8" x14ac:dyDescent="0.25">
      <c r="A260" t="s">
        <v>163</v>
      </c>
      <c r="B260" t="s">
        <v>879</v>
      </c>
      <c r="C260" s="1">
        <v>44743</v>
      </c>
      <c r="D260">
        <v>45013</v>
      </c>
      <c r="E260">
        <v>244552</v>
      </c>
      <c r="F260">
        <v>6.55</v>
      </c>
      <c r="G260">
        <v>0.967999995</v>
      </c>
      <c r="H260">
        <v>0</v>
      </c>
    </row>
    <row r="261" spans="1:8" x14ac:dyDescent="0.25">
      <c r="A261" t="s">
        <v>163</v>
      </c>
      <c r="B261" t="s">
        <v>879</v>
      </c>
      <c r="C261" s="1">
        <v>44774</v>
      </c>
      <c r="D261">
        <v>41322</v>
      </c>
      <c r="E261">
        <v>285874</v>
      </c>
      <c r="F261">
        <v>6.52</v>
      </c>
      <c r="G261">
        <v>0.870999992</v>
      </c>
      <c r="H261">
        <v>408.64001459999997</v>
      </c>
    </row>
    <row r="262" spans="1:8" x14ac:dyDescent="0.25">
      <c r="A262" t="s">
        <v>163</v>
      </c>
      <c r="B262" t="s">
        <v>879</v>
      </c>
      <c r="C262" s="1">
        <v>44805</v>
      </c>
      <c r="D262">
        <v>28840</v>
      </c>
      <c r="E262">
        <v>314714</v>
      </c>
      <c r="F262">
        <v>6.42</v>
      </c>
      <c r="G262">
        <v>0.83300000399999996</v>
      </c>
      <c r="H262">
        <v>0</v>
      </c>
    </row>
    <row r="263" spans="1:8" x14ac:dyDescent="0.25">
      <c r="A263" t="s">
        <v>163</v>
      </c>
      <c r="B263" t="s">
        <v>879</v>
      </c>
      <c r="C263" s="1">
        <v>44835</v>
      </c>
      <c r="D263">
        <v>30090</v>
      </c>
      <c r="E263">
        <v>344804</v>
      </c>
      <c r="F263">
        <v>6.46</v>
      </c>
      <c r="G263">
        <v>0.709999979</v>
      </c>
      <c r="H263">
        <v>0</v>
      </c>
    </row>
    <row r="264" spans="1:8" x14ac:dyDescent="0.25">
      <c r="A264" t="s">
        <v>163</v>
      </c>
      <c r="B264" t="s">
        <v>879</v>
      </c>
      <c r="C264" s="1">
        <v>44866</v>
      </c>
      <c r="D264">
        <v>32605</v>
      </c>
      <c r="E264">
        <v>377409</v>
      </c>
      <c r="F264">
        <v>6.42</v>
      </c>
      <c r="G264">
        <v>0.69999998799999996</v>
      </c>
      <c r="H264">
        <v>0</v>
      </c>
    </row>
    <row r="265" spans="1:8" x14ac:dyDescent="0.25">
      <c r="A265" t="s">
        <v>163</v>
      </c>
      <c r="B265" t="s">
        <v>879</v>
      </c>
      <c r="C265" s="1">
        <v>44896</v>
      </c>
      <c r="D265">
        <v>34478</v>
      </c>
      <c r="E265">
        <v>411887</v>
      </c>
      <c r="F265">
        <v>6.43</v>
      </c>
      <c r="G265">
        <v>0.805999994</v>
      </c>
      <c r="H265">
        <v>515.14001459999997</v>
      </c>
    </row>
    <row r="266" spans="1:8" x14ac:dyDescent="0.25">
      <c r="A266" t="s">
        <v>163</v>
      </c>
      <c r="B266" t="s">
        <v>879</v>
      </c>
      <c r="C266" s="1">
        <v>44927</v>
      </c>
      <c r="D266">
        <v>23329</v>
      </c>
      <c r="E266">
        <v>435216</v>
      </c>
      <c r="F266">
        <v>6.48</v>
      </c>
      <c r="G266">
        <v>0.515999973</v>
      </c>
      <c r="H266">
        <v>3920.6599120000001</v>
      </c>
    </row>
    <row r="267" spans="1:8" x14ac:dyDescent="0.25">
      <c r="A267" t="s">
        <v>163</v>
      </c>
      <c r="B267" t="s">
        <v>879</v>
      </c>
      <c r="C267" s="1">
        <v>44958</v>
      </c>
      <c r="D267">
        <v>28667</v>
      </c>
      <c r="E267">
        <v>463883</v>
      </c>
      <c r="F267">
        <v>6.56</v>
      </c>
      <c r="G267">
        <v>0.57099997999999996</v>
      </c>
      <c r="H267">
        <v>4235.0898440000001</v>
      </c>
    </row>
    <row r="268" spans="1:8" x14ac:dyDescent="0.25">
      <c r="A268" t="s">
        <v>163</v>
      </c>
      <c r="B268" t="s">
        <v>879</v>
      </c>
      <c r="C268" s="1">
        <v>44986</v>
      </c>
      <c r="D268">
        <v>30483</v>
      </c>
      <c r="E268">
        <v>494366</v>
      </c>
      <c r="F268">
        <v>6.55</v>
      </c>
      <c r="G268">
        <v>0.612999976</v>
      </c>
      <c r="H268">
        <v>0</v>
      </c>
    </row>
    <row r="269" spans="1:8" x14ac:dyDescent="0.25">
      <c r="A269" t="s">
        <v>163</v>
      </c>
      <c r="B269" t="s">
        <v>879</v>
      </c>
      <c r="C269" s="1">
        <v>45017</v>
      </c>
      <c r="D269">
        <v>44528</v>
      </c>
      <c r="E269">
        <v>538894</v>
      </c>
      <c r="F269">
        <v>6.48</v>
      </c>
      <c r="G269">
        <v>1</v>
      </c>
      <c r="H269">
        <v>6656.4902339999999</v>
      </c>
    </row>
    <row r="270" spans="1:8" x14ac:dyDescent="0.25">
      <c r="A270" t="s">
        <v>163</v>
      </c>
      <c r="B270" t="s">
        <v>879</v>
      </c>
      <c r="C270" s="1">
        <v>45047</v>
      </c>
      <c r="D270">
        <v>31065</v>
      </c>
      <c r="E270">
        <v>569959</v>
      </c>
      <c r="F270">
        <v>6.48</v>
      </c>
      <c r="G270">
        <v>0.709999979</v>
      </c>
      <c r="H270">
        <v>0</v>
      </c>
    </row>
    <row r="271" spans="1:8" x14ac:dyDescent="0.25">
      <c r="A271" t="s">
        <v>163</v>
      </c>
      <c r="B271" t="s">
        <v>879</v>
      </c>
      <c r="C271" s="1">
        <v>45078</v>
      </c>
      <c r="D271">
        <v>47108</v>
      </c>
      <c r="E271">
        <v>617067</v>
      </c>
      <c r="F271">
        <v>6.55</v>
      </c>
      <c r="G271">
        <v>1</v>
      </c>
      <c r="H271">
        <v>799.80999759999997</v>
      </c>
    </row>
    <row r="272" spans="1:8" x14ac:dyDescent="0.25">
      <c r="A272" t="s">
        <v>163</v>
      </c>
      <c r="B272" t="s">
        <v>879</v>
      </c>
      <c r="C272" s="1">
        <v>45108</v>
      </c>
      <c r="D272">
        <v>39873</v>
      </c>
      <c r="E272">
        <v>656940</v>
      </c>
      <c r="F272">
        <v>6.58</v>
      </c>
      <c r="G272">
        <v>0.870999992</v>
      </c>
      <c r="H272">
        <v>2394.7299800000001</v>
      </c>
    </row>
    <row r="273" spans="1:8" x14ac:dyDescent="0.25">
      <c r="A273" t="s">
        <v>163</v>
      </c>
      <c r="B273" t="s">
        <v>879</v>
      </c>
      <c r="C273" s="1">
        <v>45139</v>
      </c>
      <c r="D273">
        <v>52185</v>
      </c>
      <c r="E273">
        <v>709125</v>
      </c>
      <c r="F273">
        <v>6.63</v>
      </c>
      <c r="G273">
        <v>1.289999962</v>
      </c>
      <c r="H273">
        <v>4991.8598629999997</v>
      </c>
    </row>
    <row r="274" spans="1:8" x14ac:dyDescent="0.25">
      <c r="A274" t="s">
        <v>163</v>
      </c>
      <c r="B274" t="s">
        <v>879</v>
      </c>
      <c r="C274" s="1">
        <v>45170</v>
      </c>
      <c r="D274">
        <v>30858</v>
      </c>
      <c r="E274">
        <v>739983</v>
      </c>
      <c r="F274">
        <v>6.59</v>
      </c>
      <c r="G274">
        <v>0.76700002</v>
      </c>
      <c r="H274">
        <v>0</v>
      </c>
    </row>
    <row r="275" spans="1:8" x14ac:dyDescent="0.25">
      <c r="A275" t="s">
        <v>163</v>
      </c>
      <c r="B275" t="s">
        <v>879</v>
      </c>
      <c r="C275" s="1">
        <v>45200</v>
      </c>
      <c r="D275">
        <v>26852</v>
      </c>
      <c r="E275">
        <v>766835</v>
      </c>
      <c r="F275">
        <v>6.52</v>
      </c>
      <c r="G275">
        <v>0.644999981</v>
      </c>
      <c r="H275">
        <v>0</v>
      </c>
    </row>
    <row r="276" spans="1:8" x14ac:dyDescent="0.25">
      <c r="A276" t="s">
        <v>163</v>
      </c>
      <c r="B276" t="s">
        <v>879</v>
      </c>
      <c r="C276" s="1">
        <v>45231</v>
      </c>
      <c r="D276">
        <v>23860</v>
      </c>
      <c r="E276">
        <v>790695</v>
      </c>
      <c r="F276">
        <v>6.4</v>
      </c>
      <c r="G276">
        <v>0.60000002399999997</v>
      </c>
      <c r="H276">
        <v>4359.5200199999999</v>
      </c>
    </row>
    <row r="277" spans="1:8" x14ac:dyDescent="0.25">
      <c r="A277" t="s">
        <v>163</v>
      </c>
      <c r="B277" t="s">
        <v>879</v>
      </c>
      <c r="C277" s="1">
        <v>45261</v>
      </c>
      <c r="D277">
        <v>18660</v>
      </c>
      <c r="E277">
        <v>809355</v>
      </c>
      <c r="F277">
        <v>6.51</v>
      </c>
      <c r="G277">
        <v>0.58099997000000003</v>
      </c>
      <c r="H277">
        <v>3166.3701169999999</v>
      </c>
    </row>
    <row r="278" spans="1:8" x14ac:dyDescent="0.25">
      <c r="A278" t="s">
        <v>163</v>
      </c>
      <c r="B278" t="s">
        <v>879</v>
      </c>
      <c r="C278" s="1">
        <v>45292</v>
      </c>
      <c r="D278">
        <v>33106</v>
      </c>
      <c r="E278">
        <v>842461</v>
      </c>
      <c r="F278">
        <v>6.51</v>
      </c>
      <c r="G278">
        <v>0.870999992</v>
      </c>
      <c r="H278">
        <v>0</v>
      </c>
    </row>
    <row r="279" spans="1:8" x14ac:dyDescent="0.25">
      <c r="A279" t="s">
        <v>163</v>
      </c>
      <c r="B279" t="s">
        <v>879</v>
      </c>
      <c r="C279" s="1">
        <v>45323</v>
      </c>
      <c r="D279">
        <v>33955</v>
      </c>
      <c r="E279">
        <v>876416</v>
      </c>
      <c r="F279">
        <v>6.54</v>
      </c>
      <c r="G279">
        <v>0.82800000900000004</v>
      </c>
      <c r="H279">
        <v>0</v>
      </c>
    </row>
    <row r="280" spans="1:8" x14ac:dyDescent="0.25">
      <c r="A280" t="s">
        <v>163</v>
      </c>
      <c r="B280" t="s">
        <v>879</v>
      </c>
      <c r="C280" s="1">
        <v>45352</v>
      </c>
      <c r="D280">
        <v>30742</v>
      </c>
      <c r="E280">
        <v>907158</v>
      </c>
      <c r="F280">
        <v>6.52</v>
      </c>
      <c r="G280">
        <v>0.773999989</v>
      </c>
      <c r="H280">
        <v>1203.1999510000001</v>
      </c>
    </row>
    <row r="281" spans="1:8" x14ac:dyDescent="0.25">
      <c r="A281" t="s">
        <v>163</v>
      </c>
      <c r="B281" t="s">
        <v>879</v>
      </c>
      <c r="C281" s="1">
        <v>45383</v>
      </c>
      <c r="D281">
        <v>50531</v>
      </c>
      <c r="E281">
        <v>957689</v>
      </c>
      <c r="F281">
        <v>6.55</v>
      </c>
      <c r="G281">
        <v>1.2000000479999999</v>
      </c>
      <c r="H281">
        <v>0</v>
      </c>
    </row>
    <row r="282" spans="1:8" x14ac:dyDescent="0.25">
      <c r="A282" t="s">
        <v>163</v>
      </c>
      <c r="B282" t="s">
        <v>879</v>
      </c>
      <c r="C282" s="1">
        <v>45413</v>
      </c>
      <c r="D282">
        <v>47890</v>
      </c>
      <c r="E282">
        <v>1005579</v>
      </c>
      <c r="F282">
        <v>6.57</v>
      </c>
      <c r="G282">
        <v>1</v>
      </c>
      <c r="H282">
        <v>713.03997800000002</v>
      </c>
    </row>
    <row r="283" spans="1:8" x14ac:dyDescent="0.25">
      <c r="A283" t="s">
        <v>163</v>
      </c>
      <c r="B283" t="s">
        <v>879</v>
      </c>
      <c r="C283" s="1">
        <v>45444</v>
      </c>
      <c r="D283">
        <v>38255</v>
      </c>
      <c r="E283">
        <v>1043834</v>
      </c>
      <c r="F283">
        <v>6.49</v>
      </c>
      <c r="G283">
        <v>0.866999984</v>
      </c>
      <c r="H283">
        <v>0</v>
      </c>
    </row>
    <row r="284" spans="1:8" x14ac:dyDescent="0.25">
      <c r="A284" t="s">
        <v>163</v>
      </c>
      <c r="B284" t="s">
        <v>879</v>
      </c>
      <c r="C284" s="1">
        <v>45474</v>
      </c>
      <c r="D284">
        <v>31227</v>
      </c>
      <c r="E284">
        <v>1075061</v>
      </c>
      <c r="F284">
        <v>6.41</v>
      </c>
      <c r="G284">
        <v>0.838999987</v>
      </c>
      <c r="H284">
        <v>3369.4799800000001</v>
      </c>
    </row>
    <row r="285" spans="1:8" x14ac:dyDescent="0.25">
      <c r="A285" t="s">
        <v>163</v>
      </c>
      <c r="B285" t="s">
        <v>879</v>
      </c>
      <c r="C285" s="1">
        <v>45505</v>
      </c>
      <c r="D285">
        <v>50023</v>
      </c>
      <c r="E285">
        <v>1125084</v>
      </c>
      <c r="F285">
        <v>6.44</v>
      </c>
      <c r="G285">
        <v>1.031999946</v>
      </c>
      <c r="H285">
        <v>0</v>
      </c>
    </row>
    <row r="286" spans="1:8" x14ac:dyDescent="0.25">
      <c r="A286" t="s">
        <v>163</v>
      </c>
      <c r="B286" t="s">
        <v>879</v>
      </c>
      <c r="C286" s="1">
        <v>45536</v>
      </c>
      <c r="D286">
        <v>36563</v>
      </c>
      <c r="E286">
        <v>1161647</v>
      </c>
      <c r="F286">
        <v>6.49</v>
      </c>
      <c r="G286">
        <v>0.93300002800000004</v>
      </c>
      <c r="H286">
        <v>5333.2099609999996</v>
      </c>
    </row>
    <row r="287" spans="1:8" x14ac:dyDescent="0.25">
      <c r="A287" t="s">
        <v>163</v>
      </c>
      <c r="B287" t="s">
        <v>879</v>
      </c>
      <c r="C287" s="1">
        <v>45566</v>
      </c>
      <c r="D287">
        <v>43212</v>
      </c>
      <c r="E287">
        <v>1204859</v>
      </c>
      <c r="F287">
        <v>6.57</v>
      </c>
      <c r="G287">
        <v>0.935000002</v>
      </c>
      <c r="H287">
        <v>0</v>
      </c>
    </row>
    <row r="288" spans="1:8" x14ac:dyDescent="0.25">
      <c r="A288" t="s">
        <v>163</v>
      </c>
      <c r="B288" t="s">
        <v>879</v>
      </c>
      <c r="C288" s="1">
        <v>45597</v>
      </c>
      <c r="D288">
        <v>30687</v>
      </c>
      <c r="E288">
        <v>1235546</v>
      </c>
      <c r="F288">
        <v>6.54</v>
      </c>
      <c r="G288">
        <v>0.633000016</v>
      </c>
      <c r="H288">
        <v>591.70001219999995</v>
      </c>
    </row>
    <row r="289" spans="1:8" x14ac:dyDescent="0.25">
      <c r="A289" t="s">
        <v>163</v>
      </c>
      <c r="B289" t="s">
        <v>879</v>
      </c>
      <c r="C289" s="1">
        <v>45627</v>
      </c>
      <c r="D289">
        <v>42592</v>
      </c>
      <c r="E289">
        <v>1278138</v>
      </c>
      <c r="F289">
        <v>6.51</v>
      </c>
      <c r="G289">
        <v>0.773999989</v>
      </c>
      <c r="H289">
        <v>1619.209961</v>
      </c>
    </row>
    <row r="290" spans="1:8" x14ac:dyDescent="0.25">
      <c r="A290" t="s">
        <v>164</v>
      </c>
      <c r="B290" t="s">
        <v>878</v>
      </c>
      <c r="C290" s="1">
        <v>44562</v>
      </c>
      <c r="D290">
        <v>19983</v>
      </c>
      <c r="E290">
        <v>19983</v>
      </c>
      <c r="F290">
        <v>6.4</v>
      </c>
      <c r="G290">
        <v>0.515999973</v>
      </c>
      <c r="H290">
        <v>0</v>
      </c>
    </row>
    <row r="291" spans="1:8" x14ac:dyDescent="0.25">
      <c r="A291" t="s">
        <v>164</v>
      </c>
      <c r="B291" t="s">
        <v>878</v>
      </c>
      <c r="C291" s="1">
        <v>44593</v>
      </c>
      <c r="D291">
        <v>26478</v>
      </c>
      <c r="E291">
        <v>46461</v>
      </c>
      <c r="F291">
        <v>6.43</v>
      </c>
      <c r="G291">
        <v>0.75</v>
      </c>
      <c r="H291">
        <v>2252.1999510000001</v>
      </c>
    </row>
    <row r="292" spans="1:8" x14ac:dyDescent="0.25">
      <c r="A292" t="s">
        <v>164</v>
      </c>
      <c r="B292" t="s">
        <v>878</v>
      </c>
      <c r="C292" s="1">
        <v>44621</v>
      </c>
      <c r="D292">
        <v>46028</v>
      </c>
      <c r="E292">
        <v>92489</v>
      </c>
      <c r="F292">
        <v>6.49</v>
      </c>
      <c r="G292">
        <v>0.902999997</v>
      </c>
      <c r="H292">
        <v>0</v>
      </c>
    </row>
    <row r="293" spans="1:8" x14ac:dyDescent="0.25">
      <c r="A293" t="s">
        <v>164</v>
      </c>
      <c r="B293" t="s">
        <v>878</v>
      </c>
      <c r="C293" s="1">
        <v>44652</v>
      </c>
      <c r="D293">
        <v>33904</v>
      </c>
      <c r="E293">
        <v>126393</v>
      </c>
      <c r="F293">
        <v>6.49</v>
      </c>
      <c r="G293">
        <v>0.76700002</v>
      </c>
      <c r="H293">
        <v>0</v>
      </c>
    </row>
    <row r="294" spans="1:8" x14ac:dyDescent="0.25">
      <c r="A294" t="s">
        <v>164</v>
      </c>
      <c r="B294" t="s">
        <v>878</v>
      </c>
      <c r="C294" s="1">
        <v>44682</v>
      </c>
      <c r="D294">
        <v>48445</v>
      </c>
      <c r="E294">
        <v>174838</v>
      </c>
      <c r="F294">
        <v>6.52</v>
      </c>
      <c r="G294">
        <v>1.128999949</v>
      </c>
      <c r="H294">
        <v>1099.5</v>
      </c>
    </row>
    <row r="295" spans="1:8" x14ac:dyDescent="0.25">
      <c r="A295" t="s">
        <v>164</v>
      </c>
      <c r="B295" t="s">
        <v>878</v>
      </c>
      <c r="C295" s="1">
        <v>44713</v>
      </c>
      <c r="D295">
        <v>43599</v>
      </c>
      <c r="E295">
        <v>218437</v>
      </c>
      <c r="F295">
        <v>6.54</v>
      </c>
      <c r="G295">
        <v>1</v>
      </c>
      <c r="H295">
        <v>3857.570068</v>
      </c>
    </row>
    <row r="296" spans="1:8" x14ac:dyDescent="0.25">
      <c r="A296" t="s">
        <v>164</v>
      </c>
      <c r="B296" t="s">
        <v>878</v>
      </c>
      <c r="C296" s="1">
        <v>44743</v>
      </c>
      <c r="D296">
        <v>39734</v>
      </c>
      <c r="E296">
        <v>258171</v>
      </c>
      <c r="F296">
        <v>6.63</v>
      </c>
      <c r="G296">
        <v>0.870999992</v>
      </c>
      <c r="H296">
        <v>0</v>
      </c>
    </row>
    <row r="297" spans="1:8" x14ac:dyDescent="0.25">
      <c r="A297" t="s">
        <v>164</v>
      </c>
      <c r="B297" t="s">
        <v>878</v>
      </c>
      <c r="C297" s="1">
        <v>44774</v>
      </c>
      <c r="D297">
        <v>37501</v>
      </c>
      <c r="E297">
        <v>295672</v>
      </c>
      <c r="F297">
        <v>6.67</v>
      </c>
      <c r="G297">
        <v>0.805999994</v>
      </c>
      <c r="H297">
        <v>6111.7202150000003</v>
      </c>
    </row>
    <row r="298" spans="1:8" x14ac:dyDescent="0.25">
      <c r="A298" t="s">
        <v>164</v>
      </c>
      <c r="B298" t="s">
        <v>878</v>
      </c>
      <c r="C298" s="1">
        <v>44805</v>
      </c>
      <c r="D298">
        <v>40095</v>
      </c>
      <c r="E298">
        <v>335767</v>
      </c>
      <c r="F298">
        <v>6.59</v>
      </c>
      <c r="G298">
        <v>0.80000001200000004</v>
      </c>
      <c r="H298">
        <v>2023.530029</v>
      </c>
    </row>
    <row r="299" spans="1:8" x14ac:dyDescent="0.25">
      <c r="A299" t="s">
        <v>164</v>
      </c>
      <c r="B299" t="s">
        <v>878</v>
      </c>
      <c r="C299" s="1">
        <v>44835</v>
      </c>
      <c r="D299">
        <v>37603</v>
      </c>
      <c r="E299">
        <v>373370</v>
      </c>
      <c r="F299">
        <v>6.5</v>
      </c>
      <c r="G299">
        <v>0.838999987</v>
      </c>
      <c r="H299">
        <v>623.0900269</v>
      </c>
    </row>
    <row r="300" spans="1:8" x14ac:dyDescent="0.25">
      <c r="A300" t="s">
        <v>164</v>
      </c>
      <c r="B300" t="s">
        <v>878</v>
      </c>
      <c r="C300" s="1">
        <v>44866</v>
      </c>
      <c r="D300">
        <v>33734</v>
      </c>
      <c r="E300">
        <v>407104</v>
      </c>
      <c r="F300">
        <v>6.46</v>
      </c>
      <c r="G300">
        <v>0.866999984</v>
      </c>
      <c r="H300">
        <v>3467.6000979999999</v>
      </c>
    </row>
    <row r="301" spans="1:8" x14ac:dyDescent="0.25">
      <c r="A301" t="s">
        <v>164</v>
      </c>
      <c r="B301" t="s">
        <v>878</v>
      </c>
      <c r="C301" s="1">
        <v>44896</v>
      </c>
      <c r="D301">
        <v>35867</v>
      </c>
      <c r="E301">
        <v>442971</v>
      </c>
      <c r="F301">
        <v>6.52</v>
      </c>
      <c r="G301">
        <v>0.838999987</v>
      </c>
      <c r="H301">
        <v>0</v>
      </c>
    </row>
    <row r="302" spans="1:8" x14ac:dyDescent="0.25">
      <c r="A302" t="s">
        <v>164</v>
      </c>
      <c r="B302" t="s">
        <v>878</v>
      </c>
      <c r="C302" s="1">
        <v>44927</v>
      </c>
      <c r="D302">
        <v>28161</v>
      </c>
      <c r="E302">
        <v>471132</v>
      </c>
      <c r="F302">
        <v>6.51</v>
      </c>
      <c r="G302">
        <v>0.644999981</v>
      </c>
      <c r="H302">
        <v>0</v>
      </c>
    </row>
    <row r="303" spans="1:8" x14ac:dyDescent="0.25">
      <c r="A303" t="s">
        <v>164</v>
      </c>
      <c r="B303" t="s">
        <v>878</v>
      </c>
      <c r="C303" s="1">
        <v>44958</v>
      </c>
      <c r="D303">
        <v>35286</v>
      </c>
      <c r="E303">
        <v>506418</v>
      </c>
      <c r="F303">
        <v>6.51</v>
      </c>
      <c r="G303">
        <v>1</v>
      </c>
      <c r="H303">
        <v>1329.1800539999999</v>
      </c>
    </row>
    <row r="304" spans="1:8" x14ac:dyDescent="0.25">
      <c r="A304" t="s">
        <v>164</v>
      </c>
      <c r="B304" t="s">
        <v>878</v>
      </c>
      <c r="C304" s="1">
        <v>44986</v>
      </c>
      <c r="D304">
        <v>33676</v>
      </c>
      <c r="E304">
        <v>540094</v>
      </c>
      <c r="F304">
        <v>6.57</v>
      </c>
      <c r="G304">
        <v>0.676999986</v>
      </c>
      <c r="H304">
        <v>3717.320068</v>
      </c>
    </row>
    <row r="305" spans="1:8" x14ac:dyDescent="0.25">
      <c r="A305" t="s">
        <v>164</v>
      </c>
      <c r="B305" t="s">
        <v>878</v>
      </c>
      <c r="C305" s="1">
        <v>45017</v>
      </c>
      <c r="D305">
        <v>39828</v>
      </c>
      <c r="E305">
        <v>579922</v>
      </c>
      <c r="F305">
        <v>6.56</v>
      </c>
      <c r="G305">
        <v>0.93300002800000004</v>
      </c>
      <c r="H305">
        <v>0</v>
      </c>
    </row>
    <row r="306" spans="1:8" x14ac:dyDescent="0.25">
      <c r="A306" t="s">
        <v>164</v>
      </c>
      <c r="B306" t="s">
        <v>878</v>
      </c>
      <c r="C306" s="1">
        <v>45047</v>
      </c>
      <c r="D306">
        <v>44599</v>
      </c>
      <c r="E306">
        <v>624521</v>
      </c>
      <c r="F306">
        <v>6.53</v>
      </c>
      <c r="G306">
        <v>1.161000013</v>
      </c>
      <c r="H306">
        <v>804.01000980000003</v>
      </c>
    </row>
    <row r="307" spans="1:8" x14ac:dyDescent="0.25">
      <c r="A307" t="s">
        <v>164</v>
      </c>
      <c r="B307" t="s">
        <v>878</v>
      </c>
      <c r="C307" s="1">
        <v>45078</v>
      </c>
      <c r="D307">
        <v>30928</v>
      </c>
      <c r="E307">
        <v>655449</v>
      </c>
      <c r="F307">
        <v>6.51</v>
      </c>
      <c r="G307">
        <v>0.69999998799999996</v>
      </c>
      <c r="H307">
        <v>0</v>
      </c>
    </row>
    <row r="308" spans="1:8" x14ac:dyDescent="0.25">
      <c r="A308" t="s">
        <v>164</v>
      </c>
      <c r="B308" t="s">
        <v>878</v>
      </c>
      <c r="C308" s="1">
        <v>45108</v>
      </c>
      <c r="D308">
        <v>41373</v>
      </c>
      <c r="E308">
        <v>696822</v>
      </c>
      <c r="F308">
        <v>6.56</v>
      </c>
      <c r="G308">
        <v>0.935000002</v>
      </c>
      <c r="H308">
        <v>2848.389893</v>
      </c>
    </row>
    <row r="309" spans="1:8" x14ac:dyDescent="0.25">
      <c r="A309" t="s">
        <v>164</v>
      </c>
      <c r="B309" t="s">
        <v>878</v>
      </c>
      <c r="C309" s="1">
        <v>45139</v>
      </c>
      <c r="D309">
        <v>42918</v>
      </c>
      <c r="E309">
        <v>739740</v>
      </c>
      <c r="F309">
        <v>6.57</v>
      </c>
      <c r="G309">
        <v>0.902999997</v>
      </c>
      <c r="H309">
        <v>1633.969971</v>
      </c>
    </row>
    <row r="310" spans="1:8" x14ac:dyDescent="0.25">
      <c r="A310" t="s">
        <v>164</v>
      </c>
      <c r="B310" t="s">
        <v>878</v>
      </c>
      <c r="C310" s="1">
        <v>45170</v>
      </c>
      <c r="D310">
        <v>37688</v>
      </c>
      <c r="E310">
        <v>777428</v>
      </c>
      <c r="F310">
        <v>6.58</v>
      </c>
      <c r="G310">
        <v>0.866999984</v>
      </c>
      <c r="H310">
        <v>3982.540039</v>
      </c>
    </row>
    <row r="311" spans="1:8" x14ac:dyDescent="0.25">
      <c r="A311" t="s">
        <v>164</v>
      </c>
      <c r="B311" t="s">
        <v>878</v>
      </c>
      <c r="C311" s="1">
        <v>45200</v>
      </c>
      <c r="D311">
        <v>35091</v>
      </c>
      <c r="E311">
        <v>812519</v>
      </c>
      <c r="F311">
        <v>6.52</v>
      </c>
      <c r="G311">
        <v>0.709999979</v>
      </c>
      <c r="H311">
        <v>3561.6599120000001</v>
      </c>
    </row>
    <row r="312" spans="1:8" x14ac:dyDescent="0.25">
      <c r="A312" t="s">
        <v>164</v>
      </c>
      <c r="B312" t="s">
        <v>878</v>
      </c>
      <c r="C312" s="1">
        <v>45231</v>
      </c>
      <c r="D312">
        <v>30478</v>
      </c>
      <c r="E312">
        <v>842997</v>
      </c>
      <c r="F312">
        <v>6.48</v>
      </c>
      <c r="G312">
        <v>0.633000016</v>
      </c>
      <c r="H312">
        <v>4622.6401370000003</v>
      </c>
    </row>
    <row r="313" spans="1:8" x14ac:dyDescent="0.25">
      <c r="A313" t="s">
        <v>164</v>
      </c>
      <c r="B313" t="s">
        <v>878</v>
      </c>
      <c r="C313" s="1">
        <v>45261</v>
      </c>
      <c r="D313">
        <v>31740</v>
      </c>
      <c r="E313">
        <v>874737</v>
      </c>
      <c r="F313">
        <v>6.38</v>
      </c>
      <c r="G313">
        <v>0.741999984</v>
      </c>
      <c r="H313">
        <v>4529.7099609999996</v>
      </c>
    </row>
    <row r="314" spans="1:8" x14ac:dyDescent="0.25">
      <c r="A314" t="s">
        <v>164</v>
      </c>
      <c r="B314" t="s">
        <v>878</v>
      </c>
      <c r="C314" s="1">
        <v>45292</v>
      </c>
      <c r="D314">
        <v>34440</v>
      </c>
      <c r="E314">
        <v>909177</v>
      </c>
      <c r="F314">
        <v>6.43</v>
      </c>
      <c r="G314">
        <v>0.741999984</v>
      </c>
      <c r="H314">
        <v>0</v>
      </c>
    </row>
    <row r="315" spans="1:8" x14ac:dyDescent="0.25">
      <c r="A315" t="s">
        <v>164</v>
      </c>
      <c r="B315" t="s">
        <v>878</v>
      </c>
      <c r="C315" s="1">
        <v>45323</v>
      </c>
      <c r="D315">
        <v>42502</v>
      </c>
      <c r="E315">
        <v>951679</v>
      </c>
      <c r="F315">
        <v>6.44</v>
      </c>
      <c r="G315">
        <v>1</v>
      </c>
      <c r="H315">
        <v>0</v>
      </c>
    </row>
    <row r="316" spans="1:8" x14ac:dyDescent="0.25">
      <c r="A316" t="s">
        <v>164</v>
      </c>
      <c r="B316" t="s">
        <v>878</v>
      </c>
      <c r="C316" s="1">
        <v>45352</v>
      </c>
      <c r="D316">
        <v>32800</v>
      </c>
      <c r="E316">
        <v>984479</v>
      </c>
      <c r="F316">
        <v>6.49</v>
      </c>
      <c r="G316">
        <v>0.902999997</v>
      </c>
      <c r="H316">
        <v>0</v>
      </c>
    </row>
    <row r="317" spans="1:8" x14ac:dyDescent="0.25">
      <c r="A317" t="s">
        <v>164</v>
      </c>
      <c r="B317" t="s">
        <v>878</v>
      </c>
      <c r="C317" s="1">
        <v>45383</v>
      </c>
      <c r="D317">
        <v>25289</v>
      </c>
      <c r="E317">
        <v>1009768</v>
      </c>
      <c r="F317">
        <v>6.48</v>
      </c>
      <c r="G317">
        <v>0.69999998799999996</v>
      </c>
      <c r="H317">
        <v>0</v>
      </c>
    </row>
    <row r="318" spans="1:8" x14ac:dyDescent="0.25">
      <c r="A318" t="s">
        <v>164</v>
      </c>
      <c r="B318" t="s">
        <v>878</v>
      </c>
      <c r="C318" s="1">
        <v>45413</v>
      </c>
      <c r="D318">
        <v>30817</v>
      </c>
      <c r="E318">
        <v>1040585</v>
      </c>
      <c r="F318">
        <v>6.48</v>
      </c>
      <c r="G318">
        <v>0.676999986</v>
      </c>
      <c r="H318">
        <v>0</v>
      </c>
    </row>
    <row r="319" spans="1:8" x14ac:dyDescent="0.25">
      <c r="A319" t="s">
        <v>164</v>
      </c>
      <c r="B319" t="s">
        <v>878</v>
      </c>
      <c r="C319" s="1">
        <v>45444</v>
      </c>
      <c r="D319">
        <v>35876</v>
      </c>
      <c r="E319">
        <v>1076461</v>
      </c>
      <c r="F319">
        <v>6.4</v>
      </c>
      <c r="G319">
        <v>0.89999997600000003</v>
      </c>
      <c r="H319">
        <v>0</v>
      </c>
    </row>
    <row r="320" spans="1:8" x14ac:dyDescent="0.25">
      <c r="A320" t="s">
        <v>164</v>
      </c>
      <c r="B320" t="s">
        <v>878</v>
      </c>
      <c r="C320" s="1">
        <v>45474</v>
      </c>
      <c r="D320">
        <v>29775</v>
      </c>
      <c r="E320">
        <v>1106236</v>
      </c>
      <c r="F320">
        <v>6.49</v>
      </c>
      <c r="G320">
        <v>0.838999987</v>
      </c>
      <c r="H320">
        <v>0</v>
      </c>
    </row>
    <row r="321" spans="1:8" x14ac:dyDescent="0.25">
      <c r="A321" t="s">
        <v>164</v>
      </c>
      <c r="B321" t="s">
        <v>878</v>
      </c>
      <c r="C321" s="1">
        <v>45505</v>
      </c>
      <c r="D321">
        <v>32524</v>
      </c>
      <c r="E321">
        <v>1138760</v>
      </c>
      <c r="F321">
        <v>6.48</v>
      </c>
      <c r="G321">
        <v>0.773999989</v>
      </c>
      <c r="H321">
        <v>0</v>
      </c>
    </row>
    <row r="322" spans="1:8" x14ac:dyDescent="0.25">
      <c r="A322" t="s">
        <v>164</v>
      </c>
      <c r="B322" t="s">
        <v>878</v>
      </c>
      <c r="C322" s="1">
        <v>45536</v>
      </c>
      <c r="D322">
        <v>37316</v>
      </c>
      <c r="E322">
        <v>1176076</v>
      </c>
      <c r="F322">
        <v>6.51</v>
      </c>
      <c r="G322">
        <v>1</v>
      </c>
      <c r="H322">
        <v>0</v>
      </c>
    </row>
    <row r="323" spans="1:8" x14ac:dyDescent="0.25">
      <c r="A323" t="s">
        <v>164</v>
      </c>
      <c r="B323" t="s">
        <v>878</v>
      </c>
      <c r="C323" s="1">
        <v>45566</v>
      </c>
      <c r="D323">
        <v>45738</v>
      </c>
      <c r="E323">
        <v>1221814</v>
      </c>
      <c r="F323">
        <v>6.5</v>
      </c>
      <c r="G323">
        <v>0.935000002</v>
      </c>
      <c r="H323">
        <v>0</v>
      </c>
    </row>
    <row r="324" spans="1:8" x14ac:dyDescent="0.25">
      <c r="A324" t="s">
        <v>164</v>
      </c>
      <c r="B324" t="s">
        <v>878</v>
      </c>
      <c r="C324" s="1">
        <v>45597</v>
      </c>
      <c r="D324">
        <v>47211</v>
      </c>
      <c r="E324">
        <v>1269025</v>
      </c>
      <c r="F324">
        <v>6.58</v>
      </c>
      <c r="G324">
        <v>1.1000000240000001</v>
      </c>
      <c r="H324">
        <v>0</v>
      </c>
    </row>
    <row r="325" spans="1:8" x14ac:dyDescent="0.25">
      <c r="A325" t="s">
        <v>164</v>
      </c>
      <c r="B325" t="s">
        <v>878</v>
      </c>
      <c r="C325" s="1">
        <v>45627</v>
      </c>
      <c r="D325">
        <v>35158</v>
      </c>
      <c r="E325">
        <v>1304183</v>
      </c>
      <c r="F325">
        <v>6.63</v>
      </c>
      <c r="G325">
        <v>0.902999997</v>
      </c>
      <c r="H325">
        <v>0</v>
      </c>
    </row>
    <row r="326" spans="1:8" x14ac:dyDescent="0.25">
      <c r="A326" t="s">
        <v>165</v>
      </c>
      <c r="B326" t="s">
        <v>878</v>
      </c>
      <c r="C326" s="1">
        <v>44562</v>
      </c>
      <c r="D326">
        <v>33277</v>
      </c>
      <c r="E326">
        <v>33277</v>
      </c>
      <c r="F326">
        <v>6.53</v>
      </c>
      <c r="G326">
        <v>0.741999984</v>
      </c>
      <c r="H326">
        <v>0</v>
      </c>
    </row>
    <row r="327" spans="1:8" x14ac:dyDescent="0.25">
      <c r="A327" t="s">
        <v>165</v>
      </c>
      <c r="B327" t="s">
        <v>878</v>
      </c>
      <c r="C327" s="1">
        <v>44593</v>
      </c>
      <c r="D327">
        <v>44925</v>
      </c>
      <c r="E327">
        <v>78202</v>
      </c>
      <c r="F327">
        <v>6.54</v>
      </c>
      <c r="G327">
        <v>1.1069999930000001</v>
      </c>
      <c r="H327">
        <v>405.67999270000001</v>
      </c>
    </row>
    <row r="328" spans="1:8" x14ac:dyDescent="0.25">
      <c r="A328" t="s">
        <v>165</v>
      </c>
      <c r="B328" t="s">
        <v>878</v>
      </c>
      <c r="C328" s="1">
        <v>44621</v>
      </c>
      <c r="D328">
        <v>50455</v>
      </c>
      <c r="E328">
        <v>128657</v>
      </c>
      <c r="F328">
        <v>6.52</v>
      </c>
      <c r="G328">
        <v>0.967999995</v>
      </c>
      <c r="H328">
        <v>4148.2099609999996</v>
      </c>
    </row>
    <row r="329" spans="1:8" x14ac:dyDescent="0.25">
      <c r="A329" t="s">
        <v>165</v>
      </c>
      <c r="B329" t="s">
        <v>878</v>
      </c>
      <c r="C329" s="1">
        <v>44652</v>
      </c>
      <c r="D329">
        <v>44917</v>
      </c>
      <c r="E329">
        <v>173574</v>
      </c>
      <c r="F329">
        <v>6.54</v>
      </c>
      <c r="G329">
        <v>1.133000016</v>
      </c>
      <c r="H329">
        <v>2172.7700199999999</v>
      </c>
    </row>
    <row r="330" spans="1:8" x14ac:dyDescent="0.25">
      <c r="A330" t="s">
        <v>165</v>
      </c>
      <c r="B330" t="s">
        <v>878</v>
      </c>
      <c r="C330" s="1">
        <v>44682</v>
      </c>
      <c r="D330">
        <v>30795</v>
      </c>
      <c r="E330">
        <v>204369</v>
      </c>
      <c r="F330">
        <v>6.55</v>
      </c>
      <c r="G330">
        <v>0.741999984</v>
      </c>
      <c r="H330">
        <v>3247.280029</v>
      </c>
    </row>
    <row r="331" spans="1:8" x14ac:dyDescent="0.25">
      <c r="A331" t="s">
        <v>165</v>
      </c>
      <c r="B331" t="s">
        <v>878</v>
      </c>
      <c r="C331" s="1">
        <v>44713</v>
      </c>
      <c r="D331">
        <v>35335</v>
      </c>
      <c r="E331">
        <v>239704</v>
      </c>
      <c r="F331">
        <v>6.54</v>
      </c>
      <c r="G331">
        <v>0.83300000399999996</v>
      </c>
      <c r="H331">
        <v>651</v>
      </c>
    </row>
    <row r="332" spans="1:8" x14ac:dyDescent="0.25">
      <c r="A332" t="s">
        <v>165</v>
      </c>
      <c r="B332" t="s">
        <v>878</v>
      </c>
      <c r="C332" s="1">
        <v>44743</v>
      </c>
      <c r="D332">
        <v>34653</v>
      </c>
      <c r="E332">
        <v>274357</v>
      </c>
      <c r="F332">
        <v>6.55</v>
      </c>
      <c r="G332">
        <v>0.805999994</v>
      </c>
      <c r="H332">
        <v>2679.3400879999999</v>
      </c>
    </row>
    <row r="333" spans="1:8" x14ac:dyDescent="0.25">
      <c r="A333" t="s">
        <v>165</v>
      </c>
      <c r="B333" t="s">
        <v>878</v>
      </c>
      <c r="C333" s="1">
        <v>44774</v>
      </c>
      <c r="D333">
        <v>39985</v>
      </c>
      <c r="E333">
        <v>314342</v>
      </c>
      <c r="F333">
        <v>6.55</v>
      </c>
      <c r="G333">
        <v>0.838999987</v>
      </c>
      <c r="H333">
        <v>0</v>
      </c>
    </row>
    <row r="334" spans="1:8" x14ac:dyDescent="0.25">
      <c r="A334" t="s">
        <v>165</v>
      </c>
      <c r="B334" t="s">
        <v>878</v>
      </c>
      <c r="C334" s="1">
        <v>44805</v>
      </c>
      <c r="D334">
        <v>29417</v>
      </c>
      <c r="E334">
        <v>343759</v>
      </c>
      <c r="F334">
        <v>6.47</v>
      </c>
      <c r="G334">
        <v>0.69999998799999996</v>
      </c>
      <c r="H334">
        <v>0</v>
      </c>
    </row>
    <row r="335" spans="1:8" x14ac:dyDescent="0.25">
      <c r="A335" t="s">
        <v>165</v>
      </c>
      <c r="B335" t="s">
        <v>878</v>
      </c>
      <c r="C335" s="1">
        <v>44835</v>
      </c>
      <c r="D335">
        <v>29755</v>
      </c>
      <c r="E335">
        <v>373514</v>
      </c>
      <c r="F335">
        <v>6.47</v>
      </c>
      <c r="G335">
        <v>0.709999979</v>
      </c>
      <c r="H335">
        <v>3945.3798830000001</v>
      </c>
    </row>
    <row r="336" spans="1:8" x14ac:dyDescent="0.25">
      <c r="A336" t="s">
        <v>165</v>
      </c>
      <c r="B336" t="s">
        <v>878</v>
      </c>
      <c r="C336" s="1">
        <v>44866</v>
      </c>
      <c r="D336">
        <v>34248</v>
      </c>
      <c r="E336">
        <v>407762</v>
      </c>
      <c r="F336">
        <v>6.39</v>
      </c>
      <c r="G336">
        <v>0.89999997600000003</v>
      </c>
      <c r="H336">
        <v>0</v>
      </c>
    </row>
    <row r="337" spans="1:8" x14ac:dyDescent="0.25">
      <c r="A337" t="s">
        <v>165</v>
      </c>
      <c r="B337" t="s">
        <v>878</v>
      </c>
      <c r="C337" s="1">
        <v>44896</v>
      </c>
      <c r="D337">
        <v>33793</v>
      </c>
      <c r="E337">
        <v>441555</v>
      </c>
      <c r="F337">
        <v>6.55</v>
      </c>
      <c r="G337">
        <v>0.870999992</v>
      </c>
      <c r="H337">
        <v>1856.589966</v>
      </c>
    </row>
    <row r="338" spans="1:8" x14ac:dyDescent="0.25">
      <c r="A338" t="s">
        <v>165</v>
      </c>
      <c r="B338" t="s">
        <v>878</v>
      </c>
      <c r="C338" s="1">
        <v>44927</v>
      </c>
      <c r="D338">
        <v>53966</v>
      </c>
      <c r="E338">
        <v>495521</v>
      </c>
      <c r="F338">
        <v>6.53</v>
      </c>
      <c r="G338">
        <v>1.128999949</v>
      </c>
      <c r="H338">
        <v>0</v>
      </c>
    </row>
    <row r="339" spans="1:8" x14ac:dyDescent="0.25">
      <c r="A339" t="s">
        <v>165</v>
      </c>
      <c r="B339" t="s">
        <v>878</v>
      </c>
      <c r="C339" s="1">
        <v>44958</v>
      </c>
      <c r="D339">
        <v>27229</v>
      </c>
      <c r="E339">
        <v>522750</v>
      </c>
      <c r="F339">
        <v>6.58</v>
      </c>
      <c r="G339">
        <v>0.60699999299999996</v>
      </c>
      <c r="H339">
        <v>0</v>
      </c>
    </row>
    <row r="340" spans="1:8" x14ac:dyDescent="0.25">
      <c r="A340" t="s">
        <v>165</v>
      </c>
      <c r="B340" t="s">
        <v>878</v>
      </c>
      <c r="C340" s="1">
        <v>44986</v>
      </c>
      <c r="D340">
        <v>39702</v>
      </c>
      <c r="E340">
        <v>562452</v>
      </c>
      <c r="F340">
        <v>6.57</v>
      </c>
      <c r="G340">
        <v>0.935000002</v>
      </c>
      <c r="H340">
        <v>0</v>
      </c>
    </row>
    <row r="341" spans="1:8" x14ac:dyDescent="0.25">
      <c r="A341" t="s">
        <v>165</v>
      </c>
      <c r="B341" t="s">
        <v>878</v>
      </c>
      <c r="C341" s="1">
        <v>45017</v>
      </c>
      <c r="D341">
        <v>38421</v>
      </c>
      <c r="E341">
        <v>600873</v>
      </c>
      <c r="F341">
        <v>6.55</v>
      </c>
      <c r="G341">
        <v>0.80000001200000004</v>
      </c>
      <c r="H341">
        <v>667.57000730000004</v>
      </c>
    </row>
    <row r="342" spans="1:8" x14ac:dyDescent="0.25">
      <c r="A342" t="s">
        <v>165</v>
      </c>
      <c r="B342" t="s">
        <v>878</v>
      </c>
      <c r="C342" s="1">
        <v>45047</v>
      </c>
      <c r="D342">
        <v>40589</v>
      </c>
      <c r="E342">
        <v>641462</v>
      </c>
      <c r="F342">
        <v>6.59</v>
      </c>
      <c r="G342">
        <v>0.838999987</v>
      </c>
      <c r="H342">
        <v>0</v>
      </c>
    </row>
    <row r="343" spans="1:8" x14ac:dyDescent="0.25">
      <c r="A343" t="s">
        <v>165</v>
      </c>
      <c r="B343" t="s">
        <v>878</v>
      </c>
      <c r="C343" s="1">
        <v>45078</v>
      </c>
      <c r="D343">
        <v>42007</v>
      </c>
      <c r="E343">
        <v>683469</v>
      </c>
      <c r="F343">
        <v>6.58</v>
      </c>
      <c r="G343">
        <v>1.0670000310000001</v>
      </c>
      <c r="H343">
        <v>3382.419922</v>
      </c>
    </row>
    <row r="344" spans="1:8" x14ac:dyDescent="0.25">
      <c r="A344" t="s">
        <v>165</v>
      </c>
      <c r="B344" t="s">
        <v>878</v>
      </c>
      <c r="C344" s="1">
        <v>45108</v>
      </c>
      <c r="D344">
        <v>41614</v>
      </c>
      <c r="E344">
        <v>725083</v>
      </c>
      <c r="F344">
        <v>6.55</v>
      </c>
      <c r="G344">
        <v>0.805999994</v>
      </c>
      <c r="H344">
        <v>395.57000729999999</v>
      </c>
    </row>
    <row r="345" spans="1:8" x14ac:dyDescent="0.25">
      <c r="A345" t="s">
        <v>165</v>
      </c>
      <c r="B345" t="s">
        <v>878</v>
      </c>
      <c r="C345" s="1">
        <v>45139</v>
      </c>
      <c r="D345">
        <v>32416</v>
      </c>
      <c r="E345">
        <v>757499</v>
      </c>
      <c r="F345">
        <v>6.5</v>
      </c>
      <c r="G345">
        <v>0.741999984</v>
      </c>
      <c r="H345">
        <v>2296.1000979999999</v>
      </c>
    </row>
    <row r="346" spans="1:8" x14ac:dyDescent="0.25">
      <c r="A346" t="s">
        <v>165</v>
      </c>
      <c r="B346" t="s">
        <v>878</v>
      </c>
      <c r="C346" s="1">
        <v>45170</v>
      </c>
      <c r="D346">
        <v>41578</v>
      </c>
      <c r="E346">
        <v>799077</v>
      </c>
      <c r="F346">
        <v>6.54</v>
      </c>
      <c r="G346">
        <v>0.93300002800000004</v>
      </c>
      <c r="H346">
        <v>0</v>
      </c>
    </row>
    <row r="347" spans="1:8" x14ac:dyDescent="0.25">
      <c r="A347" t="s">
        <v>165</v>
      </c>
      <c r="B347" t="s">
        <v>878</v>
      </c>
      <c r="C347" s="1">
        <v>45200</v>
      </c>
      <c r="D347">
        <v>34775</v>
      </c>
      <c r="E347">
        <v>833852</v>
      </c>
      <c r="F347">
        <v>6.54</v>
      </c>
      <c r="G347">
        <v>0.870999992</v>
      </c>
      <c r="H347">
        <v>1709.6400149999999</v>
      </c>
    </row>
    <row r="348" spans="1:8" x14ac:dyDescent="0.25">
      <c r="A348" t="s">
        <v>165</v>
      </c>
      <c r="B348" t="s">
        <v>878</v>
      </c>
      <c r="C348" s="1">
        <v>45231</v>
      </c>
      <c r="D348">
        <v>21824</v>
      </c>
      <c r="E348">
        <v>855676</v>
      </c>
      <c r="F348">
        <v>6.59</v>
      </c>
      <c r="G348">
        <v>0.60000002399999997</v>
      </c>
      <c r="H348">
        <v>0</v>
      </c>
    </row>
    <row r="349" spans="1:8" x14ac:dyDescent="0.25">
      <c r="A349" t="s">
        <v>165</v>
      </c>
      <c r="B349" t="s">
        <v>878</v>
      </c>
      <c r="C349" s="1">
        <v>45261</v>
      </c>
      <c r="D349">
        <v>29059</v>
      </c>
      <c r="E349">
        <v>884735</v>
      </c>
      <c r="F349">
        <v>6.54</v>
      </c>
      <c r="G349">
        <v>0.709999979</v>
      </c>
      <c r="H349">
        <v>0</v>
      </c>
    </row>
    <row r="350" spans="1:8" x14ac:dyDescent="0.25">
      <c r="A350" t="s">
        <v>165</v>
      </c>
      <c r="B350" t="s">
        <v>878</v>
      </c>
      <c r="C350" s="1">
        <v>45292</v>
      </c>
      <c r="D350">
        <v>37558</v>
      </c>
      <c r="E350">
        <v>922293</v>
      </c>
      <c r="F350">
        <v>6.6</v>
      </c>
      <c r="G350">
        <v>0.773999989</v>
      </c>
      <c r="H350">
        <v>3176.8500979999999</v>
      </c>
    </row>
    <row r="351" spans="1:8" x14ac:dyDescent="0.25">
      <c r="A351" t="s">
        <v>165</v>
      </c>
      <c r="B351" t="s">
        <v>878</v>
      </c>
      <c r="C351" s="1">
        <v>45323</v>
      </c>
      <c r="D351">
        <v>45722</v>
      </c>
      <c r="E351">
        <v>968015</v>
      </c>
      <c r="F351">
        <v>6.64</v>
      </c>
      <c r="G351">
        <v>1</v>
      </c>
      <c r="H351">
        <v>0</v>
      </c>
    </row>
    <row r="352" spans="1:8" x14ac:dyDescent="0.25">
      <c r="A352" t="s">
        <v>165</v>
      </c>
      <c r="B352" t="s">
        <v>878</v>
      </c>
      <c r="C352" s="1">
        <v>45352</v>
      </c>
      <c r="D352">
        <v>39893</v>
      </c>
      <c r="E352">
        <v>1007908</v>
      </c>
      <c r="F352">
        <v>6.62</v>
      </c>
      <c r="G352">
        <v>0.838999987</v>
      </c>
      <c r="H352">
        <v>0</v>
      </c>
    </row>
    <row r="353" spans="1:8" x14ac:dyDescent="0.25">
      <c r="A353" t="s">
        <v>165</v>
      </c>
      <c r="B353" t="s">
        <v>878</v>
      </c>
      <c r="C353" s="1">
        <v>45383</v>
      </c>
      <c r="D353">
        <v>39902</v>
      </c>
      <c r="E353">
        <v>1047810</v>
      </c>
      <c r="F353">
        <v>6.6</v>
      </c>
      <c r="G353">
        <v>0.89999997600000003</v>
      </c>
      <c r="H353">
        <v>0</v>
      </c>
    </row>
    <row r="354" spans="1:8" x14ac:dyDescent="0.25">
      <c r="A354" t="s">
        <v>165</v>
      </c>
      <c r="B354" t="s">
        <v>878</v>
      </c>
      <c r="C354" s="1">
        <v>45413</v>
      </c>
      <c r="D354">
        <v>38771</v>
      </c>
      <c r="E354">
        <v>1086581</v>
      </c>
      <c r="F354">
        <v>6.5</v>
      </c>
      <c r="G354">
        <v>0.709999979</v>
      </c>
      <c r="H354">
        <v>1328.01001</v>
      </c>
    </row>
    <row r="355" spans="1:8" x14ac:dyDescent="0.25">
      <c r="A355" t="s">
        <v>165</v>
      </c>
      <c r="B355" t="s">
        <v>878</v>
      </c>
      <c r="C355" s="1">
        <v>45444</v>
      </c>
      <c r="D355">
        <v>24923</v>
      </c>
      <c r="E355">
        <v>1111504</v>
      </c>
      <c r="F355">
        <v>6.49</v>
      </c>
      <c r="G355">
        <v>0.66699999600000004</v>
      </c>
      <c r="H355">
        <v>3439.709961</v>
      </c>
    </row>
    <row r="356" spans="1:8" x14ac:dyDescent="0.25">
      <c r="A356" t="s">
        <v>165</v>
      </c>
      <c r="B356" t="s">
        <v>878</v>
      </c>
      <c r="C356" s="1">
        <v>45474</v>
      </c>
      <c r="D356">
        <v>51946</v>
      </c>
      <c r="E356">
        <v>1163450</v>
      </c>
      <c r="F356">
        <v>6.48</v>
      </c>
      <c r="G356">
        <v>1</v>
      </c>
      <c r="H356">
        <v>2273.540039</v>
      </c>
    </row>
    <row r="357" spans="1:8" x14ac:dyDescent="0.25">
      <c r="A357" t="s">
        <v>165</v>
      </c>
      <c r="B357" t="s">
        <v>878</v>
      </c>
      <c r="C357" s="1">
        <v>45505</v>
      </c>
      <c r="D357">
        <v>33532</v>
      </c>
      <c r="E357">
        <v>1196982</v>
      </c>
      <c r="F357">
        <v>6.49</v>
      </c>
      <c r="G357">
        <v>0.709999979</v>
      </c>
      <c r="H357">
        <v>0</v>
      </c>
    </row>
    <row r="358" spans="1:8" x14ac:dyDescent="0.25">
      <c r="A358" t="s">
        <v>165</v>
      </c>
      <c r="B358" t="s">
        <v>878</v>
      </c>
      <c r="C358" s="1">
        <v>45536</v>
      </c>
      <c r="D358">
        <v>29842</v>
      </c>
      <c r="E358">
        <v>1226824</v>
      </c>
      <c r="F358">
        <v>6.44</v>
      </c>
      <c r="G358">
        <v>0.66699999600000004</v>
      </c>
      <c r="H358">
        <v>1446.23999</v>
      </c>
    </row>
    <row r="359" spans="1:8" x14ac:dyDescent="0.25">
      <c r="A359" t="s">
        <v>165</v>
      </c>
      <c r="B359" t="s">
        <v>878</v>
      </c>
      <c r="C359" s="1">
        <v>45566</v>
      </c>
      <c r="D359">
        <v>38495</v>
      </c>
      <c r="E359">
        <v>1265319</v>
      </c>
      <c r="F359">
        <v>6.42</v>
      </c>
      <c r="G359">
        <v>0.838999987</v>
      </c>
      <c r="H359">
        <v>1105.4799800000001</v>
      </c>
    </row>
    <row r="360" spans="1:8" x14ac:dyDescent="0.25">
      <c r="A360" t="s">
        <v>165</v>
      </c>
      <c r="B360" t="s">
        <v>878</v>
      </c>
      <c r="C360" s="1">
        <v>45597</v>
      </c>
      <c r="D360">
        <v>40776</v>
      </c>
      <c r="E360">
        <v>1306095</v>
      </c>
      <c r="F360">
        <v>6.43</v>
      </c>
      <c r="G360">
        <v>1.0329999919999999</v>
      </c>
      <c r="H360">
        <v>0</v>
      </c>
    </row>
    <row r="361" spans="1:8" x14ac:dyDescent="0.25">
      <c r="A361" t="s">
        <v>165</v>
      </c>
      <c r="B361" t="s">
        <v>878</v>
      </c>
      <c r="C361" s="1">
        <v>45627</v>
      </c>
      <c r="D361">
        <v>35120</v>
      </c>
      <c r="E361">
        <v>1341215</v>
      </c>
      <c r="F361">
        <v>6.51</v>
      </c>
      <c r="G361">
        <v>0.709999979</v>
      </c>
      <c r="H361">
        <v>0</v>
      </c>
    </row>
    <row r="362" spans="1:8" x14ac:dyDescent="0.25">
      <c r="A362" t="s">
        <v>166</v>
      </c>
      <c r="B362" t="s">
        <v>879</v>
      </c>
      <c r="C362" s="1">
        <v>44562</v>
      </c>
      <c r="D362">
        <v>31008</v>
      </c>
      <c r="E362">
        <v>31008</v>
      </c>
      <c r="F362">
        <v>6.66</v>
      </c>
      <c r="G362">
        <v>0.805999994</v>
      </c>
      <c r="H362">
        <v>192.13000489999999</v>
      </c>
    </row>
    <row r="363" spans="1:8" x14ac:dyDescent="0.25">
      <c r="A363" t="s">
        <v>166</v>
      </c>
      <c r="B363" t="s">
        <v>879</v>
      </c>
      <c r="C363" s="1">
        <v>44593</v>
      </c>
      <c r="D363">
        <v>26023</v>
      </c>
      <c r="E363">
        <v>57031</v>
      </c>
      <c r="F363">
        <v>6.66</v>
      </c>
      <c r="G363">
        <v>0.67900002000000004</v>
      </c>
      <c r="H363">
        <v>0</v>
      </c>
    </row>
    <row r="364" spans="1:8" x14ac:dyDescent="0.25">
      <c r="A364" t="s">
        <v>166</v>
      </c>
      <c r="B364" t="s">
        <v>879</v>
      </c>
      <c r="C364" s="1">
        <v>44621</v>
      </c>
      <c r="D364">
        <v>51938</v>
      </c>
      <c r="E364">
        <v>108969</v>
      </c>
      <c r="F364">
        <v>6.61</v>
      </c>
      <c r="G364">
        <v>1.128999949</v>
      </c>
      <c r="H364">
        <v>577.08001709999996</v>
      </c>
    </row>
    <row r="365" spans="1:8" x14ac:dyDescent="0.25">
      <c r="A365" t="s">
        <v>166</v>
      </c>
      <c r="B365" t="s">
        <v>879</v>
      </c>
      <c r="C365" s="1">
        <v>44652</v>
      </c>
      <c r="D365">
        <v>23606</v>
      </c>
      <c r="E365">
        <v>132575</v>
      </c>
      <c r="F365">
        <v>6.57</v>
      </c>
      <c r="G365">
        <v>0.66699999600000004</v>
      </c>
      <c r="H365">
        <v>4518.7597660000001</v>
      </c>
    </row>
    <row r="366" spans="1:8" x14ac:dyDescent="0.25">
      <c r="A366" t="s">
        <v>166</v>
      </c>
      <c r="B366" t="s">
        <v>879</v>
      </c>
      <c r="C366" s="1">
        <v>44682</v>
      </c>
      <c r="D366">
        <v>31882</v>
      </c>
      <c r="E366">
        <v>164457</v>
      </c>
      <c r="F366">
        <v>6.5</v>
      </c>
      <c r="G366">
        <v>0.805999994</v>
      </c>
      <c r="H366">
        <v>916.66998290000004</v>
      </c>
    </row>
    <row r="367" spans="1:8" x14ac:dyDescent="0.25">
      <c r="A367" t="s">
        <v>166</v>
      </c>
      <c r="B367" t="s">
        <v>879</v>
      </c>
      <c r="C367" s="1">
        <v>44713</v>
      </c>
      <c r="D367">
        <v>39015</v>
      </c>
      <c r="E367">
        <v>203472</v>
      </c>
      <c r="F367">
        <v>6.47</v>
      </c>
      <c r="G367">
        <v>0.83300000399999996</v>
      </c>
      <c r="H367">
        <v>1781.650024</v>
      </c>
    </row>
    <row r="368" spans="1:8" x14ac:dyDescent="0.25">
      <c r="A368" t="s">
        <v>166</v>
      </c>
      <c r="B368" t="s">
        <v>879</v>
      </c>
      <c r="C368" s="1">
        <v>44743</v>
      </c>
      <c r="D368">
        <v>36549</v>
      </c>
      <c r="E368">
        <v>240021</v>
      </c>
      <c r="F368">
        <v>6.52</v>
      </c>
      <c r="G368">
        <v>0.838999987</v>
      </c>
      <c r="H368">
        <v>3280.76001</v>
      </c>
    </row>
    <row r="369" spans="1:8" x14ac:dyDescent="0.25">
      <c r="A369" t="s">
        <v>166</v>
      </c>
      <c r="B369" t="s">
        <v>879</v>
      </c>
      <c r="C369" s="1">
        <v>44774</v>
      </c>
      <c r="D369">
        <v>30519</v>
      </c>
      <c r="E369">
        <v>270540</v>
      </c>
      <c r="F369">
        <v>6.54</v>
      </c>
      <c r="G369">
        <v>0.773999989</v>
      </c>
      <c r="H369">
        <v>3467.2299800000001</v>
      </c>
    </row>
    <row r="370" spans="1:8" x14ac:dyDescent="0.25">
      <c r="A370" t="s">
        <v>166</v>
      </c>
      <c r="B370" t="s">
        <v>879</v>
      </c>
      <c r="C370" s="1">
        <v>44805</v>
      </c>
      <c r="D370">
        <v>25119</v>
      </c>
      <c r="E370">
        <v>295659</v>
      </c>
      <c r="F370">
        <v>6.54</v>
      </c>
      <c r="G370">
        <v>0.56699997199999996</v>
      </c>
      <c r="H370">
        <v>0</v>
      </c>
    </row>
    <row r="371" spans="1:8" x14ac:dyDescent="0.25">
      <c r="A371" t="s">
        <v>166</v>
      </c>
      <c r="B371" t="s">
        <v>879</v>
      </c>
      <c r="C371" s="1">
        <v>44835</v>
      </c>
      <c r="D371">
        <v>29429</v>
      </c>
      <c r="E371">
        <v>325088</v>
      </c>
      <c r="F371">
        <v>6.52</v>
      </c>
      <c r="G371">
        <v>0.676999986</v>
      </c>
      <c r="H371">
        <v>0</v>
      </c>
    </row>
    <row r="372" spans="1:8" x14ac:dyDescent="0.25">
      <c r="A372" t="s">
        <v>166</v>
      </c>
      <c r="B372" t="s">
        <v>879</v>
      </c>
      <c r="C372" s="1">
        <v>44866</v>
      </c>
      <c r="D372">
        <v>28997</v>
      </c>
      <c r="E372">
        <v>354085</v>
      </c>
      <c r="F372">
        <v>6.46</v>
      </c>
      <c r="G372">
        <v>0.66699999600000004</v>
      </c>
      <c r="H372">
        <v>0</v>
      </c>
    </row>
    <row r="373" spans="1:8" x14ac:dyDescent="0.25">
      <c r="A373" t="s">
        <v>166</v>
      </c>
      <c r="B373" t="s">
        <v>879</v>
      </c>
      <c r="C373" s="1">
        <v>44896</v>
      </c>
      <c r="D373">
        <v>30035</v>
      </c>
      <c r="E373">
        <v>384120</v>
      </c>
      <c r="F373">
        <v>6.5</v>
      </c>
      <c r="G373">
        <v>0.676999986</v>
      </c>
      <c r="H373">
        <v>3020.419922</v>
      </c>
    </row>
    <row r="374" spans="1:8" x14ac:dyDescent="0.25">
      <c r="A374" t="s">
        <v>166</v>
      </c>
      <c r="B374" t="s">
        <v>879</v>
      </c>
      <c r="C374" s="1">
        <v>44927</v>
      </c>
      <c r="D374">
        <v>31496</v>
      </c>
      <c r="E374">
        <v>415616</v>
      </c>
      <c r="F374">
        <v>6.45</v>
      </c>
      <c r="G374">
        <v>0.805999994</v>
      </c>
      <c r="H374">
        <v>1513.329956</v>
      </c>
    </row>
    <row r="375" spans="1:8" x14ac:dyDescent="0.25">
      <c r="A375" t="s">
        <v>166</v>
      </c>
      <c r="B375" t="s">
        <v>879</v>
      </c>
      <c r="C375" s="1">
        <v>44958</v>
      </c>
      <c r="D375">
        <v>26723</v>
      </c>
      <c r="E375">
        <v>442339</v>
      </c>
      <c r="F375">
        <v>6.54</v>
      </c>
      <c r="G375">
        <v>0.64300000700000004</v>
      </c>
      <c r="H375">
        <v>3168.73999</v>
      </c>
    </row>
    <row r="376" spans="1:8" x14ac:dyDescent="0.25">
      <c r="A376" t="s">
        <v>166</v>
      </c>
      <c r="B376" t="s">
        <v>879</v>
      </c>
      <c r="C376" s="1">
        <v>44986</v>
      </c>
      <c r="D376">
        <v>35501</v>
      </c>
      <c r="E376">
        <v>477840</v>
      </c>
      <c r="F376">
        <v>6.54</v>
      </c>
      <c r="G376">
        <v>0.773999989</v>
      </c>
      <c r="H376">
        <v>0</v>
      </c>
    </row>
    <row r="377" spans="1:8" x14ac:dyDescent="0.25">
      <c r="A377" t="s">
        <v>166</v>
      </c>
      <c r="B377" t="s">
        <v>879</v>
      </c>
      <c r="C377" s="1">
        <v>45017</v>
      </c>
      <c r="D377">
        <v>37312</v>
      </c>
      <c r="E377">
        <v>515152</v>
      </c>
      <c r="F377">
        <v>6.45</v>
      </c>
      <c r="G377">
        <v>0.866999984</v>
      </c>
      <c r="H377">
        <v>0</v>
      </c>
    </row>
    <row r="378" spans="1:8" x14ac:dyDescent="0.25">
      <c r="A378" t="s">
        <v>166</v>
      </c>
      <c r="B378" t="s">
        <v>879</v>
      </c>
      <c r="C378" s="1">
        <v>45047</v>
      </c>
      <c r="D378">
        <v>25763</v>
      </c>
      <c r="E378">
        <v>540915</v>
      </c>
      <c r="F378">
        <v>6.39</v>
      </c>
      <c r="G378">
        <v>0.547999978</v>
      </c>
      <c r="H378">
        <v>7673.080078</v>
      </c>
    </row>
    <row r="379" spans="1:8" x14ac:dyDescent="0.25">
      <c r="A379" t="s">
        <v>166</v>
      </c>
      <c r="B379" t="s">
        <v>879</v>
      </c>
      <c r="C379" s="1">
        <v>45078</v>
      </c>
      <c r="D379">
        <v>51559</v>
      </c>
      <c r="E379">
        <v>592474</v>
      </c>
      <c r="F379">
        <v>6.38</v>
      </c>
      <c r="G379">
        <v>1.0670000310000001</v>
      </c>
      <c r="H379">
        <v>0</v>
      </c>
    </row>
    <row r="380" spans="1:8" x14ac:dyDescent="0.25">
      <c r="A380" t="s">
        <v>166</v>
      </c>
      <c r="B380" t="s">
        <v>879</v>
      </c>
      <c r="C380" s="1">
        <v>45108</v>
      </c>
      <c r="D380">
        <v>43989</v>
      </c>
      <c r="E380">
        <v>636463</v>
      </c>
      <c r="F380">
        <v>6.48</v>
      </c>
      <c r="G380">
        <v>0.967999995</v>
      </c>
      <c r="H380">
        <v>1899.670044</v>
      </c>
    </row>
    <row r="381" spans="1:8" x14ac:dyDescent="0.25">
      <c r="A381" t="s">
        <v>166</v>
      </c>
      <c r="B381" t="s">
        <v>879</v>
      </c>
      <c r="C381" s="1">
        <v>45139</v>
      </c>
      <c r="D381">
        <v>31957</v>
      </c>
      <c r="E381">
        <v>668420</v>
      </c>
      <c r="F381">
        <v>6.51</v>
      </c>
      <c r="G381">
        <v>0.709999979</v>
      </c>
      <c r="H381">
        <v>2825.1999510000001</v>
      </c>
    </row>
    <row r="382" spans="1:8" x14ac:dyDescent="0.25">
      <c r="A382" t="s">
        <v>166</v>
      </c>
      <c r="B382" t="s">
        <v>879</v>
      </c>
      <c r="C382" s="1">
        <v>45170</v>
      </c>
      <c r="D382">
        <v>24953</v>
      </c>
      <c r="E382">
        <v>693373</v>
      </c>
      <c r="F382">
        <v>6.48</v>
      </c>
      <c r="G382">
        <v>0.69999998799999996</v>
      </c>
      <c r="H382">
        <v>0</v>
      </c>
    </row>
    <row r="383" spans="1:8" x14ac:dyDescent="0.25">
      <c r="A383" t="s">
        <v>166</v>
      </c>
      <c r="B383" t="s">
        <v>879</v>
      </c>
      <c r="C383" s="1">
        <v>45200</v>
      </c>
      <c r="D383">
        <v>35793</v>
      </c>
      <c r="E383">
        <v>729166</v>
      </c>
      <c r="F383">
        <v>6.49</v>
      </c>
      <c r="G383">
        <v>0.676999986</v>
      </c>
      <c r="H383">
        <v>1983.5699460000001</v>
      </c>
    </row>
    <row r="384" spans="1:8" x14ac:dyDescent="0.25">
      <c r="A384" t="s">
        <v>166</v>
      </c>
      <c r="B384" t="s">
        <v>879</v>
      </c>
      <c r="C384" s="1">
        <v>45231</v>
      </c>
      <c r="D384">
        <v>49897</v>
      </c>
      <c r="E384">
        <v>779063</v>
      </c>
      <c r="F384">
        <v>6.6</v>
      </c>
      <c r="G384">
        <v>1.1000000240000001</v>
      </c>
      <c r="H384">
        <v>0</v>
      </c>
    </row>
    <row r="385" spans="1:8" x14ac:dyDescent="0.25">
      <c r="A385" t="s">
        <v>166</v>
      </c>
      <c r="B385" t="s">
        <v>879</v>
      </c>
      <c r="C385" s="1">
        <v>45261</v>
      </c>
      <c r="D385">
        <v>36467</v>
      </c>
      <c r="E385">
        <v>815530</v>
      </c>
      <c r="F385">
        <v>6.62</v>
      </c>
      <c r="G385">
        <v>0.805999994</v>
      </c>
      <c r="H385">
        <v>0</v>
      </c>
    </row>
    <row r="386" spans="1:8" x14ac:dyDescent="0.25">
      <c r="A386" t="s">
        <v>166</v>
      </c>
      <c r="B386" t="s">
        <v>879</v>
      </c>
      <c r="C386" s="1">
        <v>45292</v>
      </c>
      <c r="D386">
        <v>33601</v>
      </c>
      <c r="E386">
        <v>849131</v>
      </c>
      <c r="F386">
        <v>6.59</v>
      </c>
      <c r="G386">
        <v>0.676999986</v>
      </c>
      <c r="H386">
        <v>970.46002199999998</v>
      </c>
    </row>
    <row r="387" spans="1:8" x14ac:dyDescent="0.25">
      <c r="A387" t="s">
        <v>166</v>
      </c>
      <c r="B387" t="s">
        <v>879</v>
      </c>
      <c r="C387" s="1">
        <v>45323</v>
      </c>
      <c r="D387">
        <v>41140</v>
      </c>
      <c r="E387">
        <v>890271</v>
      </c>
      <c r="F387">
        <v>6.47</v>
      </c>
      <c r="G387">
        <v>1.069000006</v>
      </c>
      <c r="H387">
        <v>582.07000730000004</v>
      </c>
    </row>
    <row r="388" spans="1:8" x14ac:dyDescent="0.25">
      <c r="A388" t="s">
        <v>166</v>
      </c>
      <c r="B388" t="s">
        <v>879</v>
      </c>
      <c r="C388" s="1">
        <v>45352</v>
      </c>
      <c r="D388">
        <v>33895</v>
      </c>
      <c r="E388">
        <v>924166</v>
      </c>
      <c r="F388">
        <v>6.5</v>
      </c>
      <c r="G388">
        <v>0.870999992</v>
      </c>
      <c r="H388">
        <v>940.42999269999996</v>
      </c>
    </row>
    <row r="389" spans="1:8" x14ac:dyDescent="0.25">
      <c r="A389" t="s">
        <v>166</v>
      </c>
      <c r="B389" t="s">
        <v>879</v>
      </c>
      <c r="C389" s="1">
        <v>45383</v>
      </c>
      <c r="D389">
        <v>37222</v>
      </c>
      <c r="E389">
        <v>961388</v>
      </c>
      <c r="F389">
        <v>6.49</v>
      </c>
      <c r="G389">
        <v>0.93300002800000004</v>
      </c>
      <c r="H389">
        <v>7485.2700199999999</v>
      </c>
    </row>
    <row r="390" spans="1:8" x14ac:dyDescent="0.25">
      <c r="A390" t="s">
        <v>166</v>
      </c>
      <c r="B390" t="s">
        <v>879</v>
      </c>
      <c r="C390" s="1">
        <v>45413</v>
      </c>
      <c r="D390">
        <v>46512</v>
      </c>
      <c r="E390">
        <v>1007900</v>
      </c>
      <c r="F390">
        <v>6.51</v>
      </c>
      <c r="G390">
        <v>1</v>
      </c>
      <c r="H390">
        <v>834.23999019999997</v>
      </c>
    </row>
    <row r="391" spans="1:8" x14ac:dyDescent="0.25">
      <c r="A391" t="s">
        <v>166</v>
      </c>
      <c r="B391" t="s">
        <v>879</v>
      </c>
      <c r="C391" s="1">
        <v>45444</v>
      </c>
      <c r="D391">
        <v>31708</v>
      </c>
      <c r="E391">
        <v>1039608</v>
      </c>
      <c r="F391">
        <v>6.49</v>
      </c>
      <c r="G391">
        <v>0.80000001200000004</v>
      </c>
      <c r="H391">
        <v>1063.719971</v>
      </c>
    </row>
    <row r="392" spans="1:8" x14ac:dyDescent="0.25">
      <c r="A392" t="s">
        <v>166</v>
      </c>
      <c r="B392" t="s">
        <v>879</v>
      </c>
      <c r="C392" s="1">
        <v>45474</v>
      </c>
      <c r="D392">
        <v>43100</v>
      </c>
      <c r="E392">
        <v>1082708</v>
      </c>
      <c r="F392">
        <v>6.43</v>
      </c>
      <c r="G392">
        <v>0.838999987</v>
      </c>
      <c r="H392">
        <v>7445.9702150000003</v>
      </c>
    </row>
    <row r="393" spans="1:8" x14ac:dyDescent="0.25">
      <c r="A393" t="s">
        <v>166</v>
      </c>
      <c r="B393" t="s">
        <v>879</v>
      </c>
      <c r="C393" s="1">
        <v>45505</v>
      </c>
      <c r="D393">
        <v>41080</v>
      </c>
      <c r="E393">
        <v>1123788</v>
      </c>
      <c r="F393">
        <v>6.41</v>
      </c>
      <c r="G393">
        <v>1</v>
      </c>
      <c r="H393">
        <v>1290.3100589999999</v>
      </c>
    </row>
    <row r="394" spans="1:8" x14ac:dyDescent="0.25">
      <c r="A394" t="s">
        <v>166</v>
      </c>
      <c r="B394" t="s">
        <v>879</v>
      </c>
      <c r="C394" s="1">
        <v>45536</v>
      </c>
      <c r="D394">
        <v>30555</v>
      </c>
      <c r="E394">
        <v>1154343</v>
      </c>
      <c r="F394">
        <v>6.39</v>
      </c>
      <c r="G394">
        <v>0.66699999600000004</v>
      </c>
      <c r="H394">
        <v>520.40002440000001</v>
      </c>
    </row>
    <row r="395" spans="1:8" x14ac:dyDescent="0.25">
      <c r="A395" t="s">
        <v>166</v>
      </c>
      <c r="B395" t="s">
        <v>879</v>
      </c>
      <c r="C395" s="1">
        <v>45566</v>
      </c>
      <c r="D395">
        <v>34413</v>
      </c>
      <c r="E395">
        <v>1188756</v>
      </c>
      <c r="F395">
        <v>6.44</v>
      </c>
      <c r="G395">
        <v>0.805999994</v>
      </c>
      <c r="H395">
        <v>0</v>
      </c>
    </row>
    <row r="396" spans="1:8" x14ac:dyDescent="0.25">
      <c r="A396" t="s">
        <v>166</v>
      </c>
      <c r="B396" t="s">
        <v>879</v>
      </c>
      <c r="C396" s="1">
        <v>45597</v>
      </c>
      <c r="D396">
        <v>36813</v>
      </c>
      <c r="E396">
        <v>1225569</v>
      </c>
      <c r="F396">
        <v>6.5</v>
      </c>
      <c r="G396">
        <v>0.89999997600000003</v>
      </c>
      <c r="H396">
        <v>0</v>
      </c>
    </row>
    <row r="397" spans="1:8" x14ac:dyDescent="0.25">
      <c r="A397" t="s">
        <v>166</v>
      </c>
      <c r="B397" t="s">
        <v>879</v>
      </c>
      <c r="C397" s="1">
        <v>45627</v>
      </c>
      <c r="D397">
        <v>32939</v>
      </c>
      <c r="E397">
        <v>1258508</v>
      </c>
      <c r="F397">
        <v>6.53</v>
      </c>
      <c r="G397">
        <v>0.709999979</v>
      </c>
      <c r="H397">
        <v>0</v>
      </c>
    </row>
    <row r="398" spans="1:8" x14ac:dyDescent="0.25">
      <c r="A398" t="s">
        <v>167</v>
      </c>
      <c r="B398" t="s">
        <v>881</v>
      </c>
      <c r="C398" s="1">
        <v>44562</v>
      </c>
      <c r="D398">
        <v>37778</v>
      </c>
      <c r="E398">
        <v>37778</v>
      </c>
      <c r="F398">
        <v>6.53</v>
      </c>
      <c r="G398">
        <v>0.805999994</v>
      </c>
      <c r="H398">
        <v>0</v>
      </c>
    </row>
    <row r="399" spans="1:8" x14ac:dyDescent="0.25">
      <c r="A399" t="s">
        <v>167</v>
      </c>
      <c r="B399" t="s">
        <v>881</v>
      </c>
      <c r="C399" s="1">
        <v>44593</v>
      </c>
      <c r="D399">
        <v>29461</v>
      </c>
      <c r="E399">
        <v>67239</v>
      </c>
      <c r="F399">
        <v>6.53</v>
      </c>
      <c r="G399">
        <v>0.82099997999999996</v>
      </c>
      <c r="H399">
        <v>0</v>
      </c>
    </row>
    <row r="400" spans="1:8" x14ac:dyDescent="0.25">
      <c r="A400" t="s">
        <v>167</v>
      </c>
      <c r="B400" t="s">
        <v>881</v>
      </c>
      <c r="C400" s="1">
        <v>44621</v>
      </c>
      <c r="D400">
        <v>41299</v>
      </c>
      <c r="E400">
        <v>108538</v>
      </c>
      <c r="F400">
        <v>6.51</v>
      </c>
      <c r="G400">
        <v>1</v>
      </c>
      <c r="H400">
        <v>0</v>
      </c>
    </row>
    <row r="401" spans="1:8" x14ac:dyDescent="0.25">
      <c r="A401" t="s">
        <v>167</v>
      </c>
      <c r="B401" t="s">
        <v>881</v>
      </c>
      <c r="C401" s="1">
        <v>44652</v>
      </c>
      <c r="D401">
        <v>23817</v>
      </c>
      <c r="E401">
        <v>132355</v>
      </c>
      <c r="F401">
        <v>6.44</v>
      </c>
      <c r="G401">
        <v>0.633000016</v>
      </c>
      <c r="H401">
        <v>729.57000730000004</v>
      </c>
    </row>
    <row r="402" spans="1:8" x14ac:dyDescent="0.25">
      <c r="A402" t="s">
        <v>167</v>
      </c>
      <c r="B402" t="s">
        <v>881</v>
      </c>
      <c r="C402" s="1">
        <v>44682</v>
      </c>
      <c r="D402">
        <v>36229</v>
      </c>
      <c r="E402">
        <v>168584</v>
      </c>
      <c r="F402">
        <v>6.43</v>
      </c>
      <c r="G402">
        <v>0.967999995</v>
      </c>
      <c r="H402">
        <v>0</v>
      </c>
    </row>
    <row r="403" spans="1:8" x14ac:dyDescent="0.25">
      <c r="A403" t="s">
        <v>167</v>
      </c>
      <c r="B403" t="s">
        <v>881</v>
      </c>
      <c r="C403" s="1">
        <v>44713</v>
      </c>
      <c r="D403">
        <v>27139</v>
      </c>
      <c r="E403">
        <v>195723</v>
      </c>
      <c r="F403">
        <v>6.43</v>
      </c>
      <c r="G403">
        <v>0.66699999600000004</v>
      </c>
      <c r="H403">
        <v>0</v>
      </c>
    </row>
    <row r="404" spans="1:8" x14ac:dyDescent="0.25">
      <c r="A404" t="s">
        <v>167</v>
      </c>
      <c r="B404" t="s">
        <v>881</v>
      </c>
      <c r="C404" s="1">
        <v>44743</v>
      </c>
      <c r="D404">
        <v>34403</v>
      </c>
      <c r="E404">
        <v>230126</v>
      </c>
      <c r="F404">
        <v>6.58</v>
      </c>
      <c r="G404">
        <v>0.805999994</v>
      </c>
      <c r="H404">
        <v>0</v>
      </c>
    </row>
    <row r="405" spans="1:8" x14ac:dyDescent="0.25">
      <c r="A405" t="s">
        <v>167</v>
      </c>
      <c r="B405" t="s">
        <v>881</v>
      </c>
      <c r="C405" s="1">
        <v>44774</v>
      </c>
      <c r="D405">
        <v>42638</v>
      </c>
      <c r="E405">
        <v>272764</v>
      </c>
      <c r="F405">
        <v>6.56</v>
      </c>
      <c r="G405">
        <v>0.967999995</v>
      </c>
      <c r="H405">
        <v>3205.719971</v>
      </c>
    </row>
    <row r="406" spans="1:8" x14ac:dyDescent="0.25">
      <c r="A406" t="s">
        <v>167</v>
      </c>
      <c r="B406" t="s">
        <v>881</v>
      </c>
      <c r="C406" s="1">
        <v>44805</v>
      </c>
      <c r="D406">
        <v>39183</v>
      </c>
      <c r="E406">
        <v>311947</v>
      </c>
      <c r="F406">
        <v>6.62</v>
      </c>
      <c r="G406">
        <v>0.866999984</v>
      </c>
      <c r="H406">
        <v>2018.290039</v>
      </c>
    </row>
    <row r="407" spans="1:8" x14ac:dyDescent="0.25">
      <c r="A407" t="s">
        <v>167</v>
      </c>
      <c r="B407" t="s">
        <v>881</v>
      </c>
      <c r="C407" s="1">
        <v>44835</v>
      </c>
      <c r="D407">
        <v>33472</v>
      </c>
      <c r="E407">
        <v>345419</v>
      </c>
      <c r="F407">
        <v>6.53</v>
      </c>
      <c r="G407">
        <v>0.902999997</v>
      </c>
      <c r="H407">
        <v>1597.530029</v>
      </c>
    </row>
    <row r="408" spans="1:8" x14ac:dyDescent="0.25">
      <c r="A408" t="s">
        <v>167</v>
      </c>
      <c r="B408" t="s">
        <v>881</v>
      </c>
      <c r="C408" s="1">
        <v>44866</v>
      </c>
      <c r="D408">
        <v>31633</v>
      </c>
      <c r="E408">
        <v>377052</v>
      </c>
      <c r="F408">
        <v>6.49</v>
      </c>
      <c r="G408">
        <v>0.76700002</v>
      </c>
      <c r="H408">
        <v>4694.8999020000001</v>
      </c>
    </row>
    <row r="409" spans="1:8" x14ac:dyDescent="0.25">
      <c r="A409" t="s">
        <v>167</v>
      </c>
      <c r="B409" t="s">
        <v>881</v>
      </c>
      <c r="C409" s="1">
        <v>44896</v>
      </c>
      <c r="D409">
        <v>26973</v>
      </c>
      <c r="E409">
        <v>404025</v>
      </c>
      <c r="F409">
        <v>6.43</v>
      </c>
      <c r="G409">
        <v>0.515999973</v>
      </c>
      <c r="H409">
        <v>2536.3999020000001</v>
      </c>
    </row>
    <row r="410" spans="1:8" x14ac:dyDescent="0.25">
      <c r="A410" t="s">
        <v>167</v>
      </c>
      <c r="B410" t="s">
        <v>881</v>
      </c>
      <c r="C410" s="1">
        <v>44927</v>
      </c>
      <c r="D410">
        <v>40335</v>
      </c>
      <c r="E410">
        <v>444360</v>
      </c>
      <c r="F410">
        <v>6.42</v>
      </c>
      <c r="G410">
        <v>0.902999997</v>
      </c>
      <c r="H410">
        <v>0</v>
      </c>
    </row>
    <row r="411" spans="1:8" x14ac:dyDescent="0.25">
      <c r="A411" t="s">
        <v>167</v>
      </c>
      <c r="B411" t="s">
        <v>881</v>
      </c>
      <c r="C411" s="1">
        <v>44958</v>
      </c>
      <c r="D411">
        <v>29923</v>
      </c>
      <c r="E411">
        <v>474283</v>
      </c>
      <c r="F411">
        <v>6.5</v>
      </c>
      <c r="G411">
        <v>0.82099997999999996</v>
      </c>
      <c r="H411">
        <v>6428.9902339999999</v>
      </c>
    </row>
    <row r="412" spans="1:8" x14ac:dyDescent="0.25">
      <c r="A412" t="s">
        <v>167</v>
      </c>
      <c r="B412" t="s">
        <v>881</v>
      </c>
      <c r="C412" s="1">
        <v>44986</v>
      </c>
      <c r="D412">
        <v>45196</v>
      </c>
      <c r="E412">
        <v>519479</v>
      </c>
      <c r="F412">
        <v>6.53</v>
      </c>
      <c r="G412">
        <v>0.935000002</v>
      </c>
      <c r="H412">
        <v>4329.9501950000003</v>
      </c>
    </row>
    <row r="413" spans="1:8" x14ac:dyDescent="0.25">
      <c r="A413" t="s">
        <v>167</v>
      </c>
      <c r="B413" t="s">
        <v>881</v>
      </c>
      <c r="C413" s="1">
        <v>45017</v>
      </c>
      <c r="D413">
        <v>47022</v>
      </c>
      <c r="E413">
        <v>566501</v>
      </c>
      <c r="F413">
        <v>6.56</v>
      </c>
      <c r="G413">
        <v>1</v>
      </c>
      <c r="H413">
        <v>0</v>
      </c>
    </row>
    <row r="414" spans="1:8" x14ac:dyDescent="0.25">
      <c r="A414" t="s">
        <v>167</v>
      </c>
      <c r="B414" t="s">
        <v>881</v>
      </c>
      <c r="C414" s="1">
        <v>45047</v>
      </c>
      <c r="D414">
        <v>26434</v>
      </c>
      <c r="E414">
        <v>592935</v>
      </c>
      <c r="F414">
        <v>6.49</v>
      </c>
      <c r="G414">
        <v>0.612999976</v>
      </c>
      <c r="H414">
        <v>5369.0498049999997</v>
      </c>
    </row>
    <row r="415" spans="1:8" x14ac:dyDescent="0.25">
      <c r="A415" t="s">
        <v>167</v>
      </c>
      <c r="B415" t="s">
        <v>881</v>
      </c>
      <c r="C415" s="1">
        <v>45078</v>
      </c>
      <c r="D415">
        <v>36177</v>
      </c>
      <c r="E415">
        <v>629112</v>
      </c>
      <c r="F415">
        <v>6.53</v>
      </c>
      <c r="G415">
        <v>0.73299998</v>
      </c>
      <c r="H415">
        <v>7865.8598629999997</v>
      </c>
    </row>
    <row r="416" spans="1:8" x14ac:dyDescent="0.25">
      <c r="A416" t="s">
        <v>167</v>
      </c>
      <c r="B416" t="s">
        <v>881</v>
      </c>
      <c r="C416" s="1">
        <v>45108</v>
      </c>
      <c r="D416">
        <v>19149</v>
      </c>
      <c r="E416">
        <v>648261</v>
      </c>
      <c r="F416">
        <v>6.53</v>
      </c>
      <c r="G416">
        <v>0.41899999999999998</v>
      </c>
      <c r="H416">
        <v>1638.160034</v>
      </c>
    </row>
    <row r="417" spans="1:8" x14ac:dyDescent="0.25">
      <c r="A417" t="s">
        <v>167</v>
      </c>
      <c r="B417" t="s">
        <v>881</v>
      </c>
      <c r="C417" s="1">
        <v>45139</v>
      </c>
      <c r="D417">
        <v>42680</v>
      </c>
      <c r="E417">
        <v>690941</v>
      </c>
      <c r="F417">
        <v>6.58</v>
      </c>
      <c r="G417">
        <v>0.870999992</v>
      </c>
      <c r="H417">
        <v>1483.73999</v>
      </c>
    </row>
    <row r="418" spans="1:8" x14ac:dyDescent="0.25">
      <c r="A418" t="s">
        <v>167</v>
      </c>
      <c r="B418" t="s">
        <v>881</v>
      </c>
      <c r="C418" s="1">
        <v>45170</v>
      </c>
      <c r="D418">
        <v>43217</v>
      </c>
      <c r="E418">
        <v>734158</v>
      </c>
      <c r="F418">
        <v>6.49</v>
      </c>
      <c r="G418">
        <v>1.0670000310000001</v>
      </c>
      <c r="H418">
        <v>1372.8599850000001</v>
      </c>
    </row>
    <row r="419" spans="1:8" x14ac:dyDescent="0.25">
      <c r="A419" t="s">
        <v>167</v>
      </c>
      <c r="B419" t="s">
        <v>881</v>
      </c>
      <c r="C419" s="1">
        <v>45200</v>
      </c>
      <c r="D419">
        <v>31244</v>
      </c>
      <c r="E419">
        <v>765402</v>
      </c>
      <c r="F419">
        <v>6.42</v>
      </c>
      <c r="G419">
        <v>0.676999986</v>
      </c>
      <c r="H419">
        <v>283.44000240000003</v>
      </c>
    </row>
    <row r="420" spans="1:8" x14ac:dyDescent="0.25">
      <c r="A420" t="s">
        <v>167</v>
      </c>
      <c r="B420" t="s">
        <v>881</v>
      </c>
      <c r="C420" s="1">
        <v>45231</v>
      </c>
      <c r="D420">
        <v>22446</v>
      </c>
      <c r="E420">
        <v>787848</v>
      </c>
      <c r="F420">
        <v>6.42</v>
      </c>
      <c r="G420">
        <v>0.60000002399999997</v>
      </c>
      <c r="H420">
        <v>4604.4799800000001</v>
      </c>
    </row>
    <row r="421" spans="1:8" x14ac:dyDescent="0.25">
      <c r="A421" t="s">
        <v>167</v>
      </c>
      <c r="B421" t="s">
        <v>881</v>
      </c>
      <c r="C421" s="1">
        <v>45261</v>
      </c>
      <c r="D421">
        <v>36563</v>
      </c>
      <c r="E421">
        <v>824411</v>
      </c>
      <c r="F421">
        <v>6.49</v>
      </c>
      <c r="G421">
        <v>0.838999987</v>
      </c>
      <c r="H421">
        <v>5083.7597660000001</v>
      </c>
    </row>
    <row r="422" spans="1:8" x14ac:dyDescent="0.25">
      <c r="A422" t="s">
        <v>167</v>
      </c>
      <c r="B422" t="s">
        <v>881</v>
      </c>
      <c r="C422" s="1">
        <v>45292</v>
      </c>
      <c r="D422">
        <v>41772</v>
      </c>
      <c r="E422">
        <v>866183</v>
      </c>
      <c r="F422">
        <v>6.5</v>
      </c>
      <c r="G422">
        <v>0.870999992</v>
      </c>
      <c r="H422">
        <v>3526.070068</v>
      </c>
    </row>
    <row r="423" spans="1:8" x14ac:dyDescent="0.25">
      <c r="A423" t="s">
        <v>167</v>
      </c>
      <c r="B423" t="s">
        <v>881</v>
      </c>
      <c r="C423" s="1">
        <v>45323</v>
      </c>
      <c r="D423">
        <v>33261</v>
      </c>
      <c r="E423">
        <v>899444</v>
      </c>
      <c r="F423">
        <v>6.52</v>
      </c>
      <c r="G423">
        <v>0.89700001500000004</v>
      </c>
      <c r="H423">
        <v>0</v>
      </c>
    </row>
    <row r="424" spans="1:8" x14ac:dyDescent="0.25">
      <c r="A424" t="s">
        <v>167</v>
      </c>
      <c r="B424" t="s">
        <v>881</v>
      </c>
      <c r="C424" s="1">
        <v>45352</v>
      </c>
      <c r="D424">
        <v>28739</v>
      </c>
      <c r="E424">
        <v>928183</v>
      </c>
      <c r="F424">
        <v>6.53</v>
      </c>
      <c r="G424">
        <v>0.612999976</v>
      </c>
      <c r="H424">
        <v>0</v>
      </c>
    </row>
    <row r="425" spans="1:8" x14ac:dyDescent="0.25">
      <c r="A425" t="s">
        <v>167</v>
      </c>
      <c r="B425" t="s">
        <v>881</v>
      </c>
      <c r="C425" s="1">
        <v>45383</v>
      </c>
      <c r="D425">
        <v>36257</v>
      </c>
      <c r="E425">
        <v>964440</v>
      </c>
      <c r="F425">
        <v>6.65</v>
      </c>
      <c r="G425">
        <v>0.93300002800000004</v>
      </c>
      <c r="H425">
        <v>902.77001949999999</v>
      </c>
    </row>
    <row r="426" spans="1:8" x14ac:dyDescent="0.25">
      <c r="A426" t="s">
        <v>167</v>
      </c>
      <c r="B426" t="s">
        <v>881</v>
      </c>
      <c r="C426" s="1">
        <v>45413</v>
      </c>
      <c r="D426">
        <v>39123</v>
      </c>
      <c r="E426">
        <v>1003563</v>
      </c>
      <c r="F426">
        <v>6.56</v>
      </c>
      <c r="G426">
        <v>0.902999997</v>
      </c>
      <c r="H426">
        <v>5679.4702150000003</v>
      </c>
    </row>
    <row r="427" spans="1:8" x14ac:dyDescent="0.25">
      <c r="A427" t="s">
        <v>167</v>
      </c>
      <c r="B427" t="s">
        <v>881</v>
      </c>
      <c r="C427" s="1">
        <v>45444</v>
      </c>
      <c r="D427">
        <v>22418</v>
      </c>
      <c r="E427">
        <v>1025981</v>
      </c>
      <c r="F427">
        <v>6.58</v>
      </c>
      <c r="G427">
        <v>0.69999998799999996</v>
      </c>
      <c r="H427">
        <v>3024.419922</v>
      </c>
    </row>
    <row r="428" spans="1:8" x14ac:dyDescent="0.25">
      <c r="A428" t="s">
        <v>167</v>
      </c>
      <c r="B428" t="s">
        <v>881</v>
      </c>
      <c r="C428" s="1">
        <v>45474</v>
      </c>
      <c r="D428">
        <v>41286</v>
      </c>
      <c r="E428">
        <v>1067267</v>
      </c>
      <c r="F428">
        <v>6.48</v>
      </c>
      <c r="G428">
        <v>0.870999992</v>
      </c>
      <c r="H428">
        <v>0</v>
      </c>
    </row>
    <row r="429" spans="1:8" x14ac:dyDescent="0.25">
      <c r="A429" t="s">
        <v>167</v>
      </c>
      <c r="B429" t="s">
        <v>881</v>
      </c>
      <c r="C429" s="1">
        <v>45505</v>
      </c>
      <c r="D429">
        <v>31405</v>
      </c>
      <c r="E429">
        <v>1098672</v>
      </c>
      <c r="F429">
        <v>6.54</v>
      </c>
      <c r="G429">
        <v>0.838999987</v>
      </c>
      <c r="H429">
        <v>0</v>
      </c>
    </row>
    <row r="430" spans="1:8" x14ac:dyDescent="0.25">
      <c r="A430" t="s">
        <v>167</v>
      </c>
      <c r="B430" t="s">
        <v>881</v>
      </c>
      <c r="C430" s="1">
        <v>45536</v>
      </c>
      <c r="D430">
        <v>34986</v>
      </c>
      <c r="E430">
        <v>1133658</v>
      </c>
      <c r="F430">
        <v>6.51</v>
      </c>
      <c r="G430">
        <v>0.73299998</v>
      </c>
      <c r="H430">
        <v>0</v>
      </c>
    </row>
    <row r="431" spans="1:8" x14ac:dyDescent="0.25">
      <c r="A431" t="s">
        <v>167</v>
      </c>
      <c r="B431" t="s">
        <v>881</v>
      </c>
      <c r="C431" s="1">
        <v>45566</v>
      </c>
      <c r="D431">
        <v>28897</v>
      </c>
      <c r="E431">
        <v>1162555</v>
      </c>
      <c r="F431">
        <v>6.62</v>
      </c>
      <c r="G431">
        <v>0.644999981</v>
      </c>
      <c r="H431">
        <v>5426.3901370000003</v>
      </c>
    </row>
    <row r="432" spans="1:8" x14ac:dyDescent="0.25">
      <c r="A432" t="s">
        <v>167</v>
      </c>
      <c r="B432" t="s">
        <v>881</v>
      </c>
      <c r="C432" s="1">
        <v>45597</v>
      </c>
      <c r="D432">
        <v>39637</v>
      </c>
      <c r="E432">
        <v>1202192</v>
      </c>
      <c r="F432">
        <v>6.65</v>
      </c>
      <c r="G432">
        <v>1</v>
      </c>
      <c r="H432">
        <v>0</v>
      </c>
    </row>
    <row r="433" spans="1:8" x14ac:dyDescent="0.25">
      <c r="A433" t="s">
        <v>167</v>
      </c>
      <c r="B433" t="s">
        <v>881</v>
      </c>
      <c r="C433" s="1">
        <v>45627</v>
      </c>
      <c r="D433">
        <v>38106</v>
      </c>
      <c r="E433">
        <v>1240298</v>
      </c>
      <c r="F433">
        <v>6.59</v>
      </c>
      <c r="G433">
        <v>0.902999997</v>
      </c>
      <c r="H433">
        <v>0</v>
      </c>
    </row>
    <row r="434" spans="1:8" x14ac:dyDescent="0.25">
      <c r="A434" t="s">
        <v>168</v>
      </c>
      <c r="B434" t="s">
        <v>881</v>
      </c>
      <c r="C434" s="1">
        <v>44562</v>
      </c>
      <c r="D434">
        <v>36887</v>
      </c>
      <c r="E434">
        <v>36887</v>
      </c>
      <c r="F434">
        <v>6.58</v>
      </c>
      <c r="G434">
        <v>1</v>
      </c>
      <c r="H434">
        <v>1355.0699460000001</v>
      </c>
    </row>
    <row r="435" spans="1:8" x14ac:dyDescent="0.25">
      <c r="A435" t="s">
        <v>168</v>
      </c>
      <c r="B435" t="s">
        <v>881</v>
      </c>
      <c r="C435" s="1">
        <v>44593</v>
      </c>
      <c r="D435">
        <v>37014</v>
      </c>
      <c r="E435">
        <v>73901</v>
      </c>
      <c r="F435">
        <v>6.56</v>
      </c>
      <c r="G435">
        <v>0.963999987</v>
      </c>
      <c r="H435">
        <v>609.94000240000003</v>
      </c>
    </row>
    <row r="436" spans="1:8" x14ac:dyDescent="0.25">
      <c r="A436" t="s">
        <v>168</v>
      </c>
      <c r="B436" t="s">
        <v>881</v>
      </c>
      <c r="C436" s="1">
        <v>44621</v>
      </c>
      <c r="D436">
        <v>41163</v>
      </c>
      <c r="E436">
        <v>115064</v>
      </c>
      <c r="F436">
        <v>6.58</v>
      </c>
      <c r="G436">
        <v>0.870999992</v>
      </c>
      <c r="H436">
        <v>0</v>
      </c>
    </row>
    <row r="437" spans="1:8" x14ac:dyDescent="0.25">
      <c r="A437" t="s">
        <v>168</v>
      </c>
      <c r="B437" t="s">
        <v>881</v>
      </c>
      <c r="C437" s="1">
        <v>44652</v>
      </c>
      <c r="D437">
        <v>36194</v>
      </c>
      <c r="E437">
        <v>151258</v>
      </c>
      <c r="F437">
        <v>6.54</v>
      </c>
      <c r="G437">
        <v>0.83300000399999996</v>
      </c>
      <c r="H437">
        <v>0</v>
      </c>
    </row>
    <row r="438" spans="1:8" x14ac:dyDescent="0.25">
      <c r="A438" t="s">
        <v>168</v>
      </c>
      <c r="B438" t="s">
        <v>881</v>
      </c>
      <c r="C438" s="1">
        <v>44682</v>
      </c>
      <c r="D438">
        <v>35447</v>
      </c>
      <c r="E438">
        <v>186705</v>
      </c>
      <c r="F438">
        <v>6.5</v>
      </c>
      <c r="G438">
        <v>0.902999997</v>
      </c>
      <c r="H438">
        <v>0</v>
      </c>
    </row>
    <row r="439" spans="1:8" x14ac:dyDescent="0.25">
      <c r="A439" t="s">
        <v>168</v>
      </c>
      <c r="B439" t="s">
        <v>881</v>
      </c>
      <c r="C439" s="1">
        <v>44713</v>
      </c>
      <c r="D439">
        <v>36179</v>
      </c>
      <c r="E439">
        <v>222884</v>
      </c>
      <c r="F439">
        <v>6.42</v>
      </c>
      <c r="G439">
        <v>0.76700002</v>
      </c>
      <c r="H439">
        <v>1652.76001</v>
      </c>
    </row>
    <row r="440" spans="1:8" x14ac:dyDescent="0.25">
      <c r="A440" t="s">
        <v>168</v>
      </c>
      <c r="B440" t="s">
        <v>881</v>
      </c>
      <c r="C440" s="1">
        <v>44743</v>
      </c>
      <c r="D440">
        <v>35108</v>
      </c>
      <c r="E440">
        <v>257992</v>
      </c>
      <c r="F440">
        <v>6.46</v>
      </c>
      <c r="G440">
        <v>0.805999994</v>
      </c>
      <c r="H440">
        <v>0</v>
      </c>
    </row>
    <row r="441" spans="1:8" x14ac:dyDescent="0.25">
      <c r="A441" t="s">
        <v>168</v>
      </c>
      <c r="B441" t="s">
        <v>881</v>
      </c>
      <c r="C441" s="1">
        <v>44774</v>
      </c>
      <c r="D441">
        <v>51355</v>
      </c>
      <c r="E441">
        <v>309347</v>
      </c>
      <c r="F441">
        <v>6.46</v>
      </c>
      <c r="G441">
        <v>1.097000003</v>
      </c>
      <c r="H441">
        <v>2059.8400879999999</v>
      </c>
    </row>
    <row r="442" spans="1:8" x14ac:dyDescent="0.25">
      <c r="A442" t="s">
        <v>168</v>
      </c>
      <c r="B442" t="s">
        <v>881</v>
      </c>
      <c r="C442" s="1">
        <v>44805</v>
      </c>
      <c r="D442">
        <v>45897</v>
      </c>
      <c r="E442">
        <v>355244</v>
      </c>
      <c r="F442">
        <v>6.51</v>
      </c>
      <c r="G442">
        <v>0.866999984</v>
      </c>
      <c r="H442">
        <v>3515.209961</v>
      </c>
    </row>
    <row r="443" spans="1:8" x14ac:dyDescent="0.25">
      <c r="A443" t="s">
        <v>168</v>
      </c>
      <c r="B443" t="s">
        <v>881</v>
      </c>
      <c r="C443" s="1">
        <v>44835</v>
      </c>
      <c r="D443">
        <v>25450</v>
      </c>
      <c r="E443">
        <v>380694</v>
      </c>
      <c r="F443">
        <v>6.47</v>
      </c>
      <c r="G443">
        <v>0.644999981</v>
      </c>
      <c r="H443">
        <v>0</v>
      </c>
    </row>
    <row r="444" spans="1:8" x14ac:dyDescent="0.25">
      <c r="A444" t="s">
        <v>168</v>
      </c>
      <c r="B444" t="s">
        <v>881</v>
      </c>
      <c r="C444" s="1">
        <v>44866</v>
      </c>
      <c r="D444">
        <v>21325</v>
      </c>
      <c r="E444">
        <v>402019</v>
      </c>
      <c r="F444">
        <v>6.52</v>
      </c>
      <c r="G444">
        <v>0.5</v>
      </c>
      <c r="H444">
        <v>0</v>
      </c>
    </row>
    <row r="445" spans="1:8" x14ac:dyDescent="0.25">
      <c r="A445" t="s">
        <v>168</v>
      </c>
      <c r="B445" t="s">
        <v>881</v>
      </c>
      <c r="C445" s="1">
        <v>44896</v>
      </c>
      <c r="D445">
        <v>42747</v>
      </c>
      <c r="E445">
        <v>444766</v>
      </c>
      <c r="F445">
        <v>6.48</v>
      </c>
      <c r="G445">
        <v>0.902999997</v>
      </c>
      <c r="H445">
        <v>0</v>
      </c>
    </row>
    <row r="446" spans="1:8" x14ac:dyDescent="0.25">
      <c r="A446" t="s">
        <v>168</v>
      </c>
      <c r="B446" t="s">
        <v>881</v>
      </c>
      <c r="C446" s="1">
        <v>44927</v>
      </c>
      <c r="D446">
        <v>45362</v>
      </c>
      <c r="E446">
        <v>490128</v>
      </c>
      <c r="F446">
        <v>6.5</v>
      </c>
      <c r="G446">
        <v>0.967999995</v>
      </c>
      <c r="H446">
        <v>5475.3598629999997</v>
      </c>
    </row>
    <row r="447" spans="1:8" x14ac:dyDescent="0.25">
      <c r="A447" t="s">
        <v>168</v>
      </c>
      <c r="B447" t="s">
        <v>881</v>
      </c>
      <c r="C447" s="1">
        <v>44958</v>
      </c>
      <c r="D447">
        <v>45823</v>
      </c>
      <c r="E447">
        <v>535951</v>
      </c>
      <c r="F447">
        <v>6.53</v>
      </c>
      <c r="G447">
        <v>1.213999987</v>
      </c>
      <c r="H447">
        <v>0</v>
      </c>
    </row>
    <row r="448" spans="1:8" x14ac:dyDescent="0.25">
      <c r="A448" t="s">
        <v>168</v>
      </c>
      <c r="B448" t="s">
        <v>881</v>
      </c>
      <c r="C448" s="1">
        <v>44986</v>
      </c>
      <c r="D448">
        <v>39760</v>
      </c>
      <c r="E448">
        <v>575711</v>
      </c>
      <c r="F448">
        <v>6.49</v>
      </c>
      <c r="G448">
        <v>0.902999997</v>
      </c>
      <c r="H448">
        <v>6492.5400390000004</v>
      </c>
    </row>
    <row r="449" spans="1:8" x14ac:dyDescent="0.25">
      <c r="A449" t="s">
        <v>168</v>
      </c>
      <c r="B449" t="s">
        <v>881</v>
      </c>
      <c r="C449" s="1">
        <v>45017</v>
      </c>
      <c r="D449">
        <v>37157</v>
      </c>
      <c r="E449">
        <v>612868</v>
      </c>
      <c r="F449">
        <v>6.46</v>
      </c>
      <c r="G449">
        <v>0.73299998</v>
      </c>
      <c r="H449">
        <v>0</v>
      </c>
    </row>
    <row r="450" spans="1:8" x14ac:dyDescent="0.25">
      <c r="A450" t="s">
        <v>168</v>
      </c>
      <c r="B450" t="s">
        <v>881</v>
      </c>
      <c r="C450" s="1">
        <v>45047</v>
      </c>
      <c r="D450">
        <v>49389</v>
      </c>
      <c r="E450">
        <v>662257</v>
      </c>
      <c r="F450">
        <v>6.38</v>
      </c>
      <c r="G450">
        <v>1.065000057</v>
      </c>
      <c r="H450">
        <v>0</v>
      </c>
    </row>
    <row r="451" spans="1:8" x14ac:dyDescent="0.25">
      <c r="A451" t="s">
        <v>168</v>
      </c>
      <c r="B451" t="s">
        <v>881</v>
      </c>
      <c r="C451" s="1">
        <v>45078</v>
      </c>
      <c r="D451">
        <v>47856</v>
      </c>
      <c r="E451">
        <v>710113</v>
      </c>
      <c r="F451">
        <v>6.43</v>
      </c>
      <c r="G451">
        <v>1</v>
      </c>
      <c r="H451">
        <v>2188.669922</v>
      </c>
    </row>
    <row r="452" spans="1:8" x14ac:dyDescent="0.25">
      <c r="A452" t="s">
        <v>168</v>
      </c>
      <c r="B452" t="s">
        <v>881</v>
      </c>
      <c r="C452" s="1">
        <v>45108</v>
      </c>
      <c r="D452">
        <v>23591</v>
      </c>
      <c r="E452">
        <v>733704</v>
      </c>
      <c r="F452">
        <v>6.47</v>
      </c>
      <c r="G452">
        <v>0.644999981</v>
      </c>
      <c r="H452">
        <v>0</v>
      </c>
    </row>
    <row r="453" spans="1:8" x14ac:dyDescent="0.25">
      <c r="A453" t="s">
        <v>168</v>
      </c>
      <c r="B453" t="s">
        <v>881</v>
      </c>
      <c r="C453" s="1">
        <v>45139</v>
      </c>
      <c r="D453">
        <v>17732</v>
      </c>
      <c r="E453">
        <v>751436</v>
      </c>
      <c r="F453">
        <v>6.45</v>
      </c>
      <c r="G453">
        <v>0.515999973</v>
      </c>
      <c r="H453">
        <v>0</v>
      </c>
    </row>
    <row r="454" spans="1:8" x14ac:dyDescent="0.25">
      <c r="A454" t="s">
        <v>168</v>
      </c>
      <c r="B454" t="s">
        <v>881</v>
      </c>
      <c r="C454" s="1">
        <v>45170</v>
      </c>
      <c r="D454">
        <v>28978</v>
      </c>
      <c r="E454">
        <v>780414</v>
      </c>
      <c r="F454">
        <v>6.42</v>
      </c>
      <c r="G454">
        <v>0.76700002</v>
      </c>
      <c r="H454">
        <v>0</v>
      </c>
    </row>
    <row r="455" spans="1:8" x14ac:dyDescent="0.25">
      <c r="A455" t="s">
        <v>168</v>
      </c>
      <c r="B455" t="s">
        <v>881</v>
      </c>
      <c r="C455" s="1">
        <v>45200</v>
      </c>
      <c r="D455">
        <v>36243</v>
      </c>
      <c r="E455">
        <v>816657</v>
      </c>
      <c r="F455">
        <v>6.38</v>
      </c>
      <c r="G455">
        <v>0.838999987</v>
      </c>
      <c r="H455">
        <v>0</v>
      </c>
    </row>
    <row r="456" spans="1:8" x14ac:dyDescent="0.25">
      <c r="A456" t="s">
        <v>168</v>
      </c>
      <c r="B456" t="s">
        <v>881</v>
      </c>
      <c r="C456" s="1">
        <v>45231</v>
      </c>
      <c r="D456">
        <v>29212</v>
      </c>
      <c r="E456">
        <v>845869</v>
      </c>
      <c r="F456">
        <v>6.34</v>
      </c>
      <c r="G456">
        <v>0.633000016</v>
      </c>
      <c r="H456">
        <v>0</v>
      </c>
    </row>
    <row r="457" spans="1:8" x14ac:dyDescent="0.25">
      <c r="A457" t="s">
        <v>168</v>
      </c>
      <c r="B457" t="s">
        <v>881</v>
      </c>
      <c r="C457" s="1">
        <v>45261</v>
      </c>
      <c r="D457">
        <v>42229</v>
      </c>
      <c r="E457">
        <v>888098</v>
      </c>
      <c r="F457">
        <v>6.43</v>
      </c>
      <c r="G457">
        <v>0.870999992</v>
      </c>
      <c r="H457">
        <v>345.1600037</v>
      </c>
    </row>
    <row r="458" spans="1:8" x14ac:dyDescent="0.25">
      <c r="A458" t="s">
        <v>168</v>
      </c>
      <c r="B458" t="s">
        <v>881</v>
      </c>
      <c r="C458" s="1">
        <v>45292</v>
      </c>
      <c r="D458">
        <v>42635</v>
      </c>
      <c r="E458">
        <v>930733</v>
      </c>
      <c r="F458">
        <v>6.45</v>
      </c>
      <c r="G458">
        <v>1</v>
      </c>
      <c r="H458">
        <v>4079.830078</v>
      </c>
    </row>
    <row r="459" spans="1:8" x14ac:dyDescent="0.25">
      <c r="A459" t="s">
        <v>168</v>
      </c>
      <c r="B459" t="s">
        <v>881</v>
      </c>
      <c r="C459" s="1">
        <v>45323</v>
      </c>
      <c r="D459">
        <v>35405</v>
      </c>
      <c r="E459">
        <v>966138</v>
      </c>
      <c r="F459">
        <v>6.53</v>
      </c>
      <c r="G459">
        <v>0.72399997699999996</v>
      </c>
      <c r="H459">
        <v>3771.01001</v>
      </c>
    </row>
    <row r="460" spans="1:8" x14ac:dyDescent="0.25">
      <c r="A460" t="s">
        <v>168</v>
      </c>
      <c r="B460" t="s">
        <v>881</v>
      </c>
      <c r="C460" s="1">
        <v>45352</v>
      </c>
      <c r="D460">
        <v>50559</v>
      </c>
      <c r="E460">
        <v>1016697</v>
      </c>
      <c r="F460">
        <v>6.53</v>
      </c>
      <c r="G460">
        <v>1.065000057</v>
      </c>
      <c r="H460">
        <v>642.35998540000003</v>
      </c>
    </row>
    <row r="461" spans="1:8" x14ac:dyDescent="0.25">
      <c r="A461" t="s">
        <v>168</v>
      </c>
      <c r="B461" t="s">
        <v>881</v>
      </c>
      <c r="C461" s="1">
        <v>45383</v>
      </c>
      <c r="D461">
        <v>42419</v>
      </c>
      <c r="E461">
        <v>1059116</v>
      </c>
      <c r="F461">
        <v>6.58</v>
      </c>
      <c r="G461">
        <v>1</v>
      </c>
      <c r="H461">
        <v>465.35000609999997</v>
      </c>
    </row>
    <row r="462" spans="1:8" x14ac:dyDescent="0.25">
      <c r="A462" t="s">
        <v>168</v>
      </c>
      <c r="B462" t="s">
        <v>881</v>
      </c>
      <c r="C462" s="1">
        <v>45413</v>
      </c>
      <c r="D462">
        <v>46910</v>
      </c>
      <c r="E462">
        <v>1106026</v>
      </c>
      <c r="F462">
        <v>6.63</v>
      </c>
      <c r="G462">
        <v>1.128999949</v>
      </c>
      <c r="H462">
        <v>647.16998290000004</v>
      </c>
    </row>
    <row r="463" spans="1:8" x14ac:dyDescent="0.25">
      <c r="A463" t="s">
        <v>168</v>
      </c>
      <c r="B463" t="s">
        <v>881</v>
      </c>
      <c r="C463" s="1">
        <v>45444</v>
      </c>
      <c r="D463">
        <v>39544</v>
      </c>
      <c r="E463">
        <v>1145570</v>
      </c>
      <c r="F463">
        <v>6.57</v>
      </c>
      <c r="G463">
        <v>0.83300000399999996</v>
      </c>
      <c r="H463">
        <v>0</v>
      </c>
    </row>
    <row r="464" spans="1:8" x14ac:dyDescent="0.25">
      <c r="A464" t="s">
        <v>168</v>
      </c>
      <c r="B464" t="s">
        <v>881</v>
      </c>
      <c r="C464" s="1">
        <v>45474</v>
      </c>
      <c r="D464">
        <v>31406</v>
      </c>
      <c r="E464">
        <v>1176976</v>
      </c>
      <c r="F464">
        <v>6.6</v>
      </c>
      <c r="G464">
        <v>0.741999984</v>
      </c>
      <c r="H464">
        <v>0</v>
      </c>
    </row>
    <row r="465" spans="1:8" x14ac:dyDescent="0.25">
      <c r="A465" t="s">
        <v>168</v>
      </c>
      <c r="B465" t="s">
        <v>881</v>
      </c>
      <c r="C465" s="1">
        <v>45505</v>
      </c>
      <c r="D465">
        <v>39524</v>
      </c>
      <c r="E465">
        <v>1216500</v>
      </c>
      <c r="F465">
        <v>6.59</v>
      </c>
      <c r="G465">
        <v>0.967999995</v>
      </c>
      <c r="H465">
        <v>411.67999270000001</v>
      </c>
    </row>
    <row r="466" spans="1:8" x14ac:dyDescent="0.25">
      <c r="A466" t="s">
        <v>168</v>
      </c>
      <c r="B466" t="s">
        <v>881</v>
      </c>
      <c r="C466" s="1">
        <v>45536</v>
      </c>
      <c r="D466">
        <v>50058</v>
      </c>
      <c r="E466">
        <v>1266558</v>
      </c>
      <c r="F466">
        <v>6.61</v>
      </c>
      <c r="G466">
        <v>1.2330000400000001</v>
      </c>
      <c r="H466">
        <v>0</v>
      </c>
    </row>
    <row r="467" spans="1:8" x14ac:dyDescent="0.25">
      <c r="A467" t="s">
        <v>168</v>
      </c>
      <c r="B467" t="s">
        <v>881</v>
      </c>
      <c r="C467" s="1">
        <v>45566</v>
      </c>
      <c r="D467">
        <v>41652</v>
      </c>
      <c r="E467">
        <v>1308210</v>
      </c>
      <c r="F467">
        <v>6.51</v>
      </c>
      <c r="G467">
        <v>0.870999992</v>
      </c>
      <c r="H467">
        <v>0</v>
      </c>
    </row>
    <row r="468" spans="1:8" x14ac:dyDescent="0.25">
      <c r="A468" t="s">
        <v>168</v>
      </c>
      <c r="B468" t="s">
        <v>881</v>
      </c>
      <c r="C468" s="1">
        <v>45597</v>
      </c>
      <c r="D468">
        <v>37688</v>
      </c>
      <c r="E468">
        <v>1345898</v>
      </c>
      <c r="F468">
        <v>6.52</v>
      </c>
      <c r="G468">
        <v>0.83300000399999996</v>
      </c>
      <c r="H468">
        <v>0</v>
      </c>
    </row>
    <row r="469" spans="1:8" x14ac:dyDescent="0.25">
      <c r="A469" t="s">
        <v>168</v>
      </c>
      <c r="B469" t="s">
        <v>881</v>
      </c>
      <c r="C469" s="1">
        <v>45627</v>
      </c>
      <c r="D469">
        <v>40706</v>
      </c>
      <c r="E469">
        <v>1386604</v>
      </c>
      <c r="F469">
        <v>6.5</v>
      </c>
      <c r="G469">
        <v>0.870999992</v>
      </c>
      <c r="H469">
        <v>0</v>
      </c>
    </row>
    <row r="470" spans="1:8" x14ac:dyDescent="0.25">
      <c r="A470" t="s">
        <v>169</v>
      </c>
      <c r="B470" t="s">
        <v>878</v>
      </c>
      <c r="C470" s="1">
        <v>44562</v>
      </c>
      <c r="D470">
        <v>40156</v>
      </c>
      <c r="E470">
        <v>40156</v>
      </c>
      <c r="F470">
        <v>6.6</v>
      </c>
      <c r="G470">
        <v>0.870999992</v>
      </c>
      <c r="H470">
        <v>0</v>
      </c>
    </row>
    <row r="471" spans="1:8" x14ac:dyDescent="0.25">
      <c r="A471" t="s">
        <v>169</v>
      </c>
      <c r="B471" t="s">
        <v>878</v>
      </c>
      <c r="C471" s="1">
        <v>44593</v>
      </c>
      <c r="D471">
        <v>36227</v>
      </c>
      <c r="E471">
        <v>76383</v>
      </c>
      <c r="F471">
        <v>6.66</v>
      </c>
      <c r="G471">
        <v>0.82099997999999996</v>
      </c>
      <c r="H471">
        <v>6669.25</v>
      </c>
    </row>
    <row r="472" spans="1:8" x14ac:dyDescent="0.25">
      <c r="A472" t="s">
        <v>169</v>
      </c>
      <c r="B472" t="s">
        <v>878</v>
      </c>
      <c r="C472" s="1">
        <v>44621</v>
      </c>
      <c r="D472">
        <v>52425</v>
      </c>
      <c r="E472">
        <v>128808</v>
      </c>
      <c r="F472">
        <v>6.62</v>
      </c>
      <c r="G472">
        <v>1.258000016</v>
      </c>
      <c r="H472">
        <v>2157.860107</v>
      </c>
    </row>
    <row r="473" spans="1:8" x14ac:dyDescent="0.25">
      <c r="A473" t="s">
        <v>169</v>
      </c>
      <c r="B473" t="s">
        <v>878</v>
      </c>
      <c r="C473" s="1">
        <v>44652</v>
      </c>
      <c r="D473">
        <v>37766</v>
      </c>
      <c r="E473">
        <v>166574</v>
      </c>
      <c r="F473">
        <v>6.6</v>
      </c>
      <c r="G473">
        <v>0.76700002</v>
      </c>
      <c r="H473">
        <v>0</v>
      </c>
    </row>
    <row r="474" spans="1:8" x14ac:dyDescent="0.25">
      <c r="A474" t="s">
        <v>169</v>
      </c>
      <c r="B474" t="s">
        <v>878</v>
      </c>
      <c r="C474" s="1">
        <v>44682</v>
      </c>
      <c r="D474">
        <v>38363</v>
      </c>
      <c r="E474">
        <v>204937</v>
      </c>
      <c r="F474">
        <v>6.5</v>
      </c>
      <c r="G474">
        <v>0.870999992</v>
      </c>
      <c r="H474">
        <v>7592.6098629999997</v>
      </c>
    </row>
    <row r="475" spans="1:8" x14ac:dyDescent="0.25">
      <c r="A475" t="s">
        <v>169</v>
      </c>
      <c r="B475" t="s">
        <v>878</v>
      </c>
      <c r="C475" s="1">
        <v>44713</v>
      </c>
      <c r="D475">
        <v>33697</v>
      </c>
      <c r="E475">
        <v>238634</v>
      </c>
      <c r="F475">
        <v>6.49</v>
      </c>
      <c r="G475">
        <v>0.73299998</v>
      </c>
      <c r="H475">
        <v>0</v>
      </c>
    </row>
    <row r="476" spans="1:8" x14ac:dyDescent="0.25">
      <c r="A476" t="s">
        <v>169</v>
      </c>
      <c r="B476" t="s">
        <v>878</v>
      </c>
      <c r="C476" s="1">
        <v>44743</v>
      </c>
      <c r="D476">
        <v>27812</v>
      </c>
      <c r="E476">
        <v>266446</v>
      </c>
      <c r="F476">
        <v>6.42</v>
      </c>
      <c r="G476">
        <v>0.709999979</v>
      </c>
      <c r="H476">
        <v>0</v>
      </c>
    </row>
    <row r="477" spans="1:8" x14ac:dyDescent="0.25">
      <c r="A477" t="s">
        <v>169</v>
      </c>
      <c r="B477" t="s">
        <v>878</v>
      </c>
      <c r="C477" s="1">
        <v>44774</v>
      </c>
      <c r="D477">
        <v>36212</v>
      </c>
      <c r="E477">
        <v>302658</v>
      </c>
      <c r="F477">
        <v>6.4</v>
      </c>
      <c r="G477">
        <v>0.805999994</v>
      </c>
      <c r="H477">
        <v>0</v>
      </c>
    </row>
    <row r="478" spans="1:8" x14ac:dyDescent="0.25">
      <c r="A478" t="s">
        <v>169</v>
      </c>
      <c r="B478" t="s">
        <v>878</v>
      </c>
      <c r="C478" s="1">
        <v>44805</v>
      </c>
      <c r="D478">
        <v>39089</v>
      </c>
      <c r="E478">
        <v>341747</v>
      </c>
      <c r="F478">
        <v>6.34</v>
      </c>
      <c r="G478">
        <v>0.80000001200000004</v>
      </c>
      <c r="H478">
        <v>0</v>
      </c>
    </row>
    <row r="479" spans="1:8" x14ac:dyDescent="0.25">
      <c r="A479" t="s">
        <v>169</v>
      </c>
      <c r="B479" t="s">
        <v>878</v>
      </c>
      <c r="C479" s="1">
        <v>44835</v>
      </c>
      <c r="D479">
        <v>42364</v>
      </c>
      <c r="E479">
        <v>384111</v>
      </c>
      <c r="F479">
        <v>6.4</v>
      </c>
      <c r="G479">
        <v>1.128999949</v>
      </c>
      <c r="H479">
        <v>0</v>
      </c>
    </row>
    <row r="480" spans="1:8" x14ac:dyDescent="0.25">
      <c r="A480" t="s">
        <v>169</v>
      </c>
      <c r="B480" t="s">
        <v>878</v>
      </c>
      <c r="C480" s="1">
        <v>44866</v>
      </c>
      <c r="D480">
        <v>21634</v>
      </c>
      <c r="E480">
        <v>405745</v>
      </c>
      <c r="F480">
        <v>6.48</v>
      </c>
      <c r="G480">
        <v>0.56699997199999996</v>
      </c>
      <c r="H480">
        <v>0</v>
      </c>
    </row>
    <row r="481" spans="1:8" x14ac:dyDescent="0.25">
      <c r="A481" t="s">
        <v>169</v>
      </c>
      <c r="B481" t="s">
        <v>878</v>
      </c>
      <c r="C481" s="1">
        <v>44896</v>
      </c>
      <c r="D481">
        <v>37333</v>
      </c>
      <c r="E481">
        <v>443078</v>
      </c>
      <c r="F481">
        <v>6.56</v>
      </c>
      <c r="G481">
        <v>0.870999992</v>
      </c>
      <c r="H481">
        <v>0</v>
      </c>
    </row>
    <row r="482" spans="1:8" x14ac:dyDescent="0.25">
      <c r="A482" t="s">
        <v>169</v>
      </c>
      <c r="B482" t="s">
        <v>878</v>
      </c>
      <c r="C482" s="1">
        <v>44927</v>
      </c>
      <c r="D482">
        <v>30692</v>
      </c>
      <c r="E482">
        <v>473770</v>
      </c>
      <c r="F482">
        <v>6.52</v>
      </c>
      <c r="G482">
        <v>0.709999979</v>
      </c>
      <c r="H482">
        <v>3694.01001</v>
      </c>
    </row>
    <row r="483" spans="1:8" x14ac:dyDescent="0.25">
      <c r="A483" t="s">
        <v>169</v>
      </c>
      <c r="B483" t="s">
        <v>878</v>
      </c>
      <c r="C483" s="1">
        <v>44958</v>
      </c>
      <c r="D483">
        <v>31301</v>
      </c>
      <c r="E483">
        <v>505071</v>
      </c>
      <c r="F483">
        <v>6.53</v>
      </c>
      <c r="G483">
        <v>0.963999987</v>
      </c>
      <c r="H483">
        <v>788.21997069999998</v>
      </c>
    </row>
    <row r="484" spans="1:8" x14ac:dyDescent="0.25">
      <c r="A484" t="s">
        <v>169</v>
      </c>
      <c r="B484" t="s">
        <v>878</v>
      </c>
      <c r="C484" s="1">
        <v>44986</v>
      </c>
      <c r="D484">
        <v>45748</v>
      </c>
      <c r="E484">
        <v>550819</v>
      </c>
      <c r="F484">
        <v>6.47</v>
      </c>
      <c r="G484">
        <v>0.838999987</v>
      </c>
      <c r="H484">
        <v>858.32000730000004</v>
      </c>
    </row>
    <row r="485" spans="1:8" x14ac:dyDescent="0.25">
      <c r="A485" t="s">
        <v>169</v>
      </c>
      <c r="B485" t="s">
        <v>878</v>
      </c>
      <c r="C485" s="1">
        <v>45017</v>
      </c>
      <c r="D485">
        <v>38564</v>
      </c>
      <c r="E485">
        <v>589383</v>
      </c>
      <c r="F485">
        <v>6.44</v>
      </c>
      <c r="G485">
        <v>1</v>
      </c>
      <c r="H485">
        <v>0</v>
      </c>
    </row>
    <row r="486" spans="1:8" x14ac:dyDescent="0.25">
      <c r="A486" t="s">
        <v>169</v>
      </c>
      <c r="B486" t="s">
        <v>878</v>
      </c>
      <c r="C486" s="1">
        <v>45047</v>
      </c>
      <c r="D486">
        <v>23993</v>
      </c>
      <c r="E486">
        <v>613376</v>
      </c>
      <c r="F486">
        <v>6.43</v>
      </c>
      <c r="G486">
        <v>0.547999978</v>
      </c>
      <c r="H486">
        <v>0</v>
      </c>
    </row>
    <row r="487" spans="1:8" x14ac:dyDescent="0.25">
      <c r="A487" t="s">
        <v>169</v>
      </c>
      <c r="B487" t="s">
        <v>878</v>
      </c>
      <c r="C487" s="1">
        <v>45078</v>
      </c>
      <c r="D487">
        <v>45049</v>
      </c>
      <c r="E487">
        <v>658425</v>
      </c>
      <c r="F487">
        <v>6.44</v>
      </c>
      <c r="G487">
        <v>0.89999997600000003</v>
      </c>
      <c r="H487">
        <v>2039.3199460000001</v>
      </c>
    </row>
    <row r="488" spans="1:8" x14ac:dyDescent="0.25">
      <c r="A488" t="s">
        <v>169</v>
      </c>
      <c r="B488" t="s">
        <v>878</v>
      </c>
      <c r="C488" s="1">
        <v>45108</v>
      </c>
      <c r="D488">
        <v>41349</v>
      </c>
      <c r="E488">
        <v>699774</v>
      </c>
      <c r="F488">
        <v>6.5</v>
      </c>
      <c r="G488">
        <v>0.870999992</v>
      </c>
      <c r="H488">
        <v>0</v>
      </c>
    </row>
    <row r="489" spans="1:8" x14ac:dyDescent="0.25">
      <c r="A489" t="s">
        <v>169</v>
      </c>
      <c r="B489" t="s">
        <v>878</v>
      </c>
      <c r="C489" s="1">
        <v>45139</v>
      </c>
      <c r="D489">
        <v>31643</v>
      </c>
      <c r="E489">
        <v>731417</v>
      </c>
      <c r="F489">
        <v>6.44</v>
      </c>
      <c r="G489">
        <v>0.676999986</v>
      </c>
      <c r="H489">
        <v>0</v>
      </c>
    </row>
    <row r="490" spans="1:8" x14ac:dyDescent="0.25">
      <c r="A490" t="s">
        <v>169</v>
      </c>
      <c r="B490" t="s">
        <v>878</v>
      </c>
      <c r="C490" s="1">
        <v>45170</v>
      </c>
      <c r="D490">
        <v>27458</v>
      </c>
      <c r="E490">
        <v>758875</v>
      </c>
      <c r="F490">
        <v>6.49</v>
      </c>
      <c r="G490">
        <v>0.56699997199999996</v>
      </c>
      <c r="H490">
        <v>222.96000670000001</v>
      </c>
    </row>
    <row r="491" spans="1:8" x14ac:dyDescent="0.25">
      <c r="A491" t="s">
        <v>169</v>
      </c>
      <c r="B491" t="s">
        <v>878</v>
      </c>
      <c r="C491" s="1">
        <v>45200</v>
      </c>
      <c r="D491">
        <v>39149</v>
      </c>
      <c r="E491">
        <v>798024</v>
      </c>
      <c r="F491">
        <v>6.5</v>
      </c>
      <c r="G491">
        <v>0.838999987</v>
      </c>
      <c r="H491">
        <v>3421.25</v>
      </c>
    </row>
    <row r="492" spans="1:8" x14ac:dyDescent="0.25">
      <c r="A492" t="s">
        <v>169</v>
      </c>
      <c r="B492" t="s">
        <v>878</v>
      </c>
      <c r="C492" s="1">
        <v>45231</v>
      </c>
      <c r="D492">
        <v>40743</v>
      </c>
      <c r="E492">
        <v>838767</v>
      </c>
      <c r="F492">
        <v>6.58</v>
      </c>
      <c r="G492">
        <v>1.133000016</v>
      </c>
      <c r="H492">
        <v>413.6600037</v>
      </c>
    </row>
    <row r="493" spans="1:8" x14ac:dyDescent="0.25">
      <c r="A493" t="s">
        <v>169</v>
      </c>
      <c r="B493" t="s">
        <v>878</v>
      </c>
      <c r="C493" s="1">
        <v>45261</v>
      </c>
      <c r="D493">
        <v>38385</v>
      </c>
      <c r="E493">
        <v>877152</v>
      </c>
      <c r="F493">
        <v>6.56</v>
      </c>
      <c r="G493">
        <v>0.870999992</v>
      </c>
      <c r="H493">
        <v>0</v>
      </c>
    </row>
    <row r="494" spans="1:8" x14ac:dyDescent="0.25">
      <c r="A494" t="s">
        <v>169</v>
      </c>
      <c r="B494" t="s">
        <v>878</v>
      </c>
      <c r="C494" s="1">
        <v>45292</v>
      </c>
      <c r="D494">
        <v>39888</v>
      </c>
      <c r="E494">
        <v>917040</v>
      </c>
      <c r="F494">
        <v>6.63</v>
      </c>
      <c r="G494">
        <v>1</v>
      </c>
      <c r="H494">
        <v>0</v>
      </c>
    </row>
    <row r="495" spans="1:8" x14ac:dyDescent="0.25">
      <c r="A495" t="s">
        <v>169</v>
      </c>
      <c r="B495" t="s">
        <v>878</v>
      </c>
      <c r="C495" s="1">
        <v>45323</v>
      </c>
      <c r="D495">
        <v>41547</v>
      </c>
      <c r="E495">
        <v>958587</v>
      </c>
      <c r="F495">
        <v>6.62</v>
      </c>
      <c r="G495">
        <v>0.86199998899999997</v>
      </c>
      <c r="H495">
        <v>0</v>
      </c>
    </row>
    <row r="496" spans="1:8" x14ac:dyDescent="0.25">
      <c r="A496" t="s">
        <v>169</v>
      </c>
      <c r="B496" t="s">
        <v>878</v>
      </c>
      <c r="C496" s="1">
        <v>45352</v>
      </c>
      <c r="D496">
        <v>37891</v>
      </c>
      <c r="E496">
        <v>996478</v>
      </c>
      <c r="F496">
        <v>6.69</v>
      </c>
      <c r="G496">
        <v>0.773999989</v>
      </c>
      <c r="H496">
        <v>0</v>
      </c>
    </row>
    <row r="497" spans="1:8" x14ac:dyDescent="0.25">
      <c r="A497" t="s">
        <v>169</v>
      </c>
      <c r="B497" t="s">
        <v>878</v>
      </c>
      <c r="C497" s="1">
        <v>45383</v>
      </c>
      <c r="D497">
        <v>33060</v>
      </c>
      <c r="E497">
        <v>1029538</v>
      </c>
      <c r="F497">
        <v>6.58</v>
      </c>
      <c r="G497">
        <v>0.83300000399999996</v>
      </c>
      <c r="H497">
        <v>2145.469971</v>
      </c>
    </row>
    <row r="498" spans="1:8" x14ac:dyDescent="0.25">
      <c r="A498" t="s">
        <v>169</v>
      </c>
      <c r="B498" t="s">
        <v>878</v>
      </c>
      <c r="C498" s="1">
        <v>45413</v>
      </c>
      <c r="D498">
        <v>43053</v>
      </c>
      <c r="E498">
        <v>1072591</v>
      </c>
      <c r="F498">
        <v>6.6</v>
      </c>
      <c r="G498">
        <v>1</v>
      </c>
      <c r="H498">
        <v>0</v>
      </c>
    </row>
    <row r="499" spans="1:8" x14ac:dyDescent="0.25">
      <c r="A499" t="s">
        <v>169</v>
      </c>
      <c r="B499" t="s">
        <v>878</v>
      </c>
      <c r="C499" s="1">
        <v>45444</v>
      </c>
      <c r="D499">
        <v>36655</v>
      </c>
      <c r="E499">
        <v>1109246</v>
      </c>
      <c r="F499">
        <v>6.57</v>
      </c>
      <c r="G499">
        <v>0.866999984</v>
      </c>
      <c r="H499">
        <v>0</v>
      </c>
    </row>
    <row r="500" spans="1:8" x14ac:dyDescent="0.25">
      <c r="A500" t="s">
        <v>169</v>
      </c>
      <c r="B500" t="s">
        <v>878</v>
      </c>
      <c r="C500" s="1">
        <v>45474</v>
      </c>
      <c r="D500">
        <v>45378</v>
      </c>
      <c r="E500">
        <v>1154624</v>
      </c>
      <c r="F500">
        <v>6.56</v>
      </c>
      <c r="G500">
        <v>1</v>
      </c>
      <c r="H500">
        <v>0</v>
      </c>
    </row>
    <row r="501" spans="1:8" x14ac:dyDescent="0.25">
      <c r="A501" t="s">
        <v>169</v>
      </c>
      <c r="B501" t="s">
        <v>878</v>
      </c>
      <c r="C501" s="1">
        <v>45505</v>
      </c>
      <c r="D501">
        <v>45535</v>
      </c>
      <c r="E501">
        <v>1200159</v>
      </c>
      <c r="F501">
        <v>6.49</v>
      </c>
      <c r="G501">
        <v>0.773999989</v>
      </c>
      <c r="H501">
        <v>0</v>
      </c>
    </row>
    <row r="502" spans="1:8" x14ac:dyDescent="0.25">
      <c r="A502" t="s">
        <v>169</v>
      </c>
      <c r="B502" t="s">
        <v>878</v>
      </c>
      <c r="C502" s="1">
        <v>45536</v>
      </c>
      <c r="D502">
        <v>46633</v>
      </c>
      <c r="E502">
        <v>1246792</v>
      </c>
      <c r="F502">
        <v>6.47</v>
      </c>
      <c r="G502">
        <v>0.866999984</v>
      </c>
      <c r="H502">
        <v>6445.1201170000004</v>
      </c>
    </row>
    <row r="503" spans="1:8" x14ac:dyDescent="0.25">
      <c r="A503" t="s">
        <v>169</v>
      </c>
      <c r="B503" t="s">
        <v>878</v>
      </c>
      <c r="C503" s="1">
        <v>45566</v>
      </c>
      <c r="D503">
        <v>26657</v>
      </c>
      <c r="E503">
        <v>1273449</v>
      </c>
      <c r="F503">
        <v>6.48</v>
      </c>
      <c r="G503">
        <v>0.644999981</v>
      </c>
      <c r="H503">
        <v>0</v>
      </c>
    </row>
    <row r="504" spans="1:8" x14ac:dyDescent="0.25">
      <c r="A504" t="s">
        <v>169</v>
      </c>
      <c r="B504" t="s">
        <v>878</v>
      </c>
      <c r="C504" s="1">
        <v>45597</v>
      </c>
      <c r="D504">
        <v>35719</v>
      </c>
      <c r="E504">
        <v>1309168</v>
      </c>
      <c r="F504">
        <v>6.45</v>
      </c>
      <c r="G504">
        <v>0.866999984</v>
      </c>
      <c r="H504">
        <v>0</v>
      </c>
    </row>
    <row r="505" spans="1:8" x14ac:dyDescent="0.25">
      <c r="A505" t="s">
        <v>169</v>
      </c>
      <c r="B505" t="s">
        <v>878</v>
      </c>
      <c r="C505" s="1">
        <v>45627</v>
      </c>
      <c r="D505">
        <v>40264</v>
      </c>
      <c r="E505">
        <v>1349432</v>
      </c>
      <c r="F505">
        <v>6.45</v>
      </c>
      <c r="G505">
        <v>0.902999997</v>
      </c>
      <c r="H505">
        <v>0</v>
      </c>
    </row>
    <row r="506" spans="1:8" x14ac:dyDescent="0.25">
      <c r="A506" t="s">
        <v>170</v>
      </c>
      <c r="B506" t="s">
        <v>881</v>
      </c>
      <c r="C506" s="1">
        <v>44562</v>
      </c>
      <c r="D506">
        <v>24128</v>
      </c>
      <c r="E506">
        <v>24128</v>
      </c>
      <c r="F506">
        <v>6.48</v>
      </c>
      <c r="G506">
        <v>0.48399999700000002</v>
      </c>
      <c r="H506">
        <v>0</v>
      </c>
    </row>
    <row r="507" spans="1:8" x14ac:dyDescent="0.25">
      <c r="A507" t="s">
        <v>170</v>
      </c>
      <c r="B507" t="s">
        <v>881</v>
      </c>
      <c r="C507" s="1">
        <v>44593</v>
      </c>
      <c r="D507">
        <v>35660</v>
      </c>
      <c r="E507">
        <v>59788</v>
      </c>
      <c r="F507">
        <v>6.42</v>
      </c>
      <c r="G507">
        <v>0.82099997999999996</v>
      </c>
      <c r="H507">
        <v>2931.6499020000001</v>
      </c>
    </row>
    <row r="508" spans="1:8" x14ac:dyDescent="0.25">
      <c r="A508" t="s">
        <v>170</v>
      </c>
      <c r="B508" t="s">
        <v>881</v>
      </c>
      <c r="C508" s="1">
        <v>44621</v>
      </c>
      <c r="D508">
        <v>27099</v>
      </c>
      <c r="E508">
        <v>86887</v>
      </c>
      <c r="F508">
        <v>6.37</v>
      </c>
      <c r="G508">
        <v>0.612999976</v>
      </c>
      <c r="H508">
        <v>0</v>
      </c>
    </row>
    <row r="509" spans="1:8" x14ac:dyDescent="0.25">
      <c r="A509" t="s">
        <v>170</v>
      </c>
      <c r="B509" t="s">
        <v>881</v>
      </c>
      <c r="C509" s="1">
        <v>44652</v>
      </c>
      <c r="D509">
        <v>22373</v>
      </c>
      <c r="E509">
        <v>109260</v>
      </c>
      <c r="F509">
        <v>6.46</v>
      </c>
      <c r="G509">
        <v>0.60000002399999997</v>
      </c>
      <c r="H509">
        <v>2909.3999020000001</v>
      </c>
    </row>
    <row r="510" spans="1:8" x14ac:dyDescent="0.25">
      <c r="A510" t="s">
        <v>170</v>
      </c>
      <c r="B510" t="s">
        <v>881</v>
      </c>
      <c r="C510" s="1">
        <v>44682</v>
      </c>
      <c r="D510">
        <v>39194</v>
      </c>
      <c r="E510">
        <v>148454</v>
      </c>
      <c r="F510">
        <v>6.55</v>
      </c>
      <c r="G510">
        <v>0.838999987</v>
      </c>
      <c r="H510">
        <v>0</v>
      </c>
    </row>
    <row r="511" spans="1:8" x14ac:dyDescent="0.25">
      <c r="A511" t="s">
        <v>170</v>
      </c>
      <c r="B511" t="s">
        <v>881</v>
      </c>
      <c r="C511" s="1">
        <v>44713</v>
      </c>
      <c r="D511">
        <v>41040</v>
      </c>
      <c r="E511">
        <v>189494</v>
      </c>
      <c r="F511">
        <v>6.61</v>
      </c>
      <c r="G511">
        <v>1</v>
      </c>
      <c r="H511">
        <v>1835.98999</v>
      </c>
    </row>
    <row r="512" spans="1:8" x14ac:dyDescent="0.25">
      <c r="A512" t="s">
        <v>170</v>
      </c>
      <c r="B512" t="s">
        <v>881</v>
      </c>
      <c r="C512" s="1">
        <v>44743</v>
      </c>
      <c r="D512">
        <v>44247</v>
      </c>
      <c r="E512">
        <v>233741</v>
      </c>
      <c r="F512">
        <v>6.55</v>
      </c>
      <c r="G512">
        <v>0.870999992</v>
      </c>
      <c r="H512">
        <v>4960.8100590000004</v>
      </c>
    </row>
    <row r="513" spans="1:8" x14ac:dyDescent="0.25">
      <c r="A513" t="s">
        <v>170</v>
      </c>
      <c r="B513" t="s">
        <v>881</v>
      </c>
      <c r="C513" s="1">
        <v>44774</v>
      </c>
      <c r="D513">
        <v>34673</v>
      </c>
      <c r="E513">
        <v>268414</v>
      </c>
      <c r="F513">
        <v>6.58</v>
      </c>
      <c r="G513">
        <v>0.805999994</v>
      </c>
      <c r="H513">
        <v>0</v>
      </c>
    </row>
    <row r="514" spans="1:8" x14ac:dyDescent="0.25">
      <c r="A514" t="s">
        <v>170</v>
      </c>
      <c r="B514" t="s">
        <v>881</v>
      </c>
      <c r="C514" s="1">
        <v>44805</v>
      </c>
      <c r="D514">
        <v>25767</v>
      </c>
      <c r="E514">
        <v>294181</v>
      </c>
      <c r="F514">
        <v>6.59</v>
      </c>
      <c r="G514">
        <v>0.73299998</v>
      </c>
      <c r="H514">
        <v>0</v>
      </c>
    </row>
    <row r="515" spans="1:8" x14ac:dyDescent="0.25">
      <c r="A515" t="s">
        <v>170</v>
      </c>
      <c r="B515" t="s">
        <v>881</v>
      </c>
      <c r="C515" s="1">
        <v>44835</v>
      </c>
      <c r="D515">
        <v>32236</v>
      </c>
      <c r="E515">
        <v>326417</v>
      </c>
      <c r="F515">
        <v>6.59</v>
      </c>
      <c r="G515">
        <v>0.773999989</v>
      </c>
      <c r="H515">
        <v>0</v>
      </c>
    </row>
    <row r="516" spans="1:8" x14ac:dyDescent="0.25">
      <c r="A516" t="s">
        <v>170</v>
      </c>
      <c r="B516" t="s">
        <v>881</v>
      </c>
      <c r="C516" s="1">
        <v>44866</v>
      </c>
      <c r="D516">
        <v>27030</v>
      </c>
      <c r="E516">
        <v>353447</v>
      </c>
      <c r="F516">
        <v>6.55</v>
      </c>
      <c r="G516">
        <v>0.66699999600000004</v>
      </c>
      <c r="H516">
        <v>1161.599976</v>
      </c>
    </row>
    <row r="517" spans="1:8" x14ac:dyDescent="0.25">
      <c r="A517" t="s">
        <v>170</v>
      </c>
      <c r="B517" t="s">
        <v>881</v>
      </c>
      <c r="C517" s="1">
        <v>44896</v>
      </c>
      <c r="D517">
        <v>37195</v>
      </c>
      <c r="E517">
        <v>390642</v>
      </c>
      <c r="F517">
        <v>6.55</v>
      </c>
      <c r="G517">
        <v>0.935000002</v>
      </c>
      <c r="H517">
        <v>979.14001459999997</v>
      </c>
    </row>
    <row r="518" spans="1:8" x14ac:dyDescent="0.25">
      <c r="A518" t="s">
        <v>170</v>
      </c>
      <c r="B518" t="s">
        <v>881</v>
      </c>
      <c r="C518" s="1">
        <v>44927</v>
      </c>
      <c r="D518">
        <v>29266</v>
      </c>
      <c r="E518">
        <v>419908</v>
      </c>
      <c r="F518">
        <v>6.53</v>
      </c>
      <c r="G518">
        <v>0.676999986</v>
      </c>
      <c r="H518">
        <v>3869.7700199999999</v>
      </c>
    </row>
    <row r="519" spans="1:8" x14ac:dyDescent="0.25">
      <c r="A519" t="s">
        <v>170</v>
      </c>
      <c r="B519" t="s">
        <v>881</v>
      </c>
      <c r="C519" s="1">
        <v>44958</v>
      </c>
      <c r="D519">
        <v>32747</v>
      </c>
      <c r="E519">
        <v>452655</v>
      </c>
      <c r="F519">
        <v>6.54</v>
      </c>
      <c r="G519">
        <v>0.75</v>
      </c>
      <c r="H519">
        <v>1937.25</v>
      </c>
    </row>
    <row r="520" spans="1:8" x14ac:dyDescent="0.25">
      <c r="A520" t="s">
        <v>170</v>
      </c>
      <c r="B520" t="s">
        <v>881</v>
      </c>
      <c r="C520" s="1">
        <v>44986</v>
      </c>
      <c r="D520">
        <v>34268</v>
      </c>
      <c r="E520">
        <v>486923</v>
      </c>
      <c r="F520">
        <v>6.6</v>
      </c>
      <c r="G520">
        <v>0.870999992</v>
      </c>
      <c r="H520">
        <v>854.8400269</v>
      </c>
    </row>
    <row r="521" spans="1:8" x14ac:dyDescent="0.25">
      <c r="A521" t="s">
        <v>170</v>
      </c>
      <c r="B521" t="s">
        <v>881</v>
      </c>
      <c r="C521" s="1">
        <v>45017</v>
      </c>
      <c r="D521">
        <v>22208</v>
      </c>
      <c r="E521">
        <v>509131</v>
      </c>
      <c r="F521">
        <v>6.6</v>
      </c>
      <c r="G521">
        <v>0.60000002399999997</v>
      </c>
      <c r="H521">
        <v>3538.1999510000001</v>
      </c>
    </row>
    <row r="522" spans="1:8" x14ac:dyDescent="0.25">
      <c r="A522" t="s">
        <v>170</v>
      </c>
      <c r="B522" t="s">
        <v>881</v>
      </c>
      <c r="C522" s="1">
        <v>45047</v>
      </c>
      <c r="D522">
        <v>31330</v>
      </c>
      <c r="E522">
        <v>540461</v>
      </c>
      <c r="F522">
        <v>6.53</v>
      </c>
      <c r="G522">
        <v>0.676999986</v>
      </c>
      <c r="H522">
        <v>0</v>
      </c>
    </row>
    <row r="523" spans="1:8" x14ac:dyDescent="0.25">
      <c r="A523" t="s">
        <v>170</v>
      </c>
      <c r="B523" t="s">
        <v>881</v>
      </c>
      <c r="C523" s="1">
        <v>45078</v>
      </c>
      <c r="D523">
        <v>37438</v>
      </c>
      <c r="E523">
        <v>577899</v>
      </c>
      <c r="F523">
        <v>6.48</v>
      </c>
      <c r="G523">
        <v>0.83300000399999996</v>
      </c>
      <c r="H523">
        <v>1795.6099850000001</v>
      </c>
    </row>
    <row r="524" spans="1:8" x14ac:dyDescent="0.25">
      <c r="A524" t="s">
        <v>170</v>
      </c>
      <c r="B524" t="s">
        <v>881</v>
      </c>
      <c r="C524" s="1">
        <v>45108</v>
      </c>
      <c r="D524">
        <v>36780</v>
      </c>
      <c r="E524">
        <v>614679</v>
      </c>
      <c r="F524">
        <v>6.48</v>
      </c>
      <c r="G524">
        <v>0.676999986</v>
      </c>
      <c r="H524">
        <v>3309.3400879999999</v>
      </c>
    </row>
    <row r="525" spans="1:8" x14ac:dyDescent="0.25">
      <c r="A525" t="s">
        <v>170</v>
      </c>
      <c r="B525" t="s">
        <v>881</v>
      </c>
      <c r="C525" s="1">
        <v>45139</v>
      </c>
      <c r="D525">
        <v>46442</v>
      </c>
      <c r="E525">
        <v>661121</v>
      </c>
      <c r="F525">
        <v>6.47</v>
      </c>
      <c r="G525">
        <v>0.870999992</v>
      </c>
      <c r="H525">
        <v>0</v>
      </c>
    </row>
    <row r="526" spans="1:8" x14ac:dyDescent="0.25">
      <c r="A526" t="s">
        <v>170</v>
      </c>
      <c r="B526" t="s">
        <v>881</v>
      </c>
      <c r="C526" s="1">
        <v>45170</v>
      </c>
      <c r="D526">
        <v>39677</v>
      </c>
      <c r="E526">
        <v>700798</v>
      </c>
      <c r="F526">
        <v>6.48</v>
      </c>
      <c r="G526">
        <v>0.96700000799999997</v>
      </c>
      <c r="H526">
        <v>0</v>
      </c>
    </row>
    <row r="527" spans="1:8" x14ac:dyDescent="0.25">
      <c r="A527" t="s">
        <v>170</v>
      </c>
      <c r="B527" t="s">
        <v>881</v>
      </c>
      <c r="C527" s="1">
        <v>45200</v>
      </c>
      <c r="D527">
        <v>34744</v>
      </c>
      <c r="E527">
        <v>735542</v>
      </c>
      <c r="F527">
        <v>6.49</v>
      </c>
      <c r="G527">
        <v>0.902999997</v>
      </c>
      <c r="H527">
        <v>3898.570068</v>
      </c>
    </row>
    <row r="528" spans="1:8" x14ac:dyDescent="0.25">
      <c r="A528" t="s">
        <v>170</v>
      </c>
      <c r="B528" t="s">
        <v>881</v>
      </c>
      <c r="C528" s="1">
        <v>45231</v>
      </c>
      <c r="D528">
        <v>33737</v>
      </c>
      <c r="E528">
        <v>769279</v>
      </c>
      <c r="F528">
        <v>6.51</v>
      </c>
      <c r="G528">
        <v>0.83300000399999996</v>
      </c>
      <c r="H528">
        <v>0</v>
      </c>
    </row>
    <row r="529" spans="1:8" x14ac:dyDescent="0.25">
      <c r="A529" t="s">
        <v>170</v>
      </c>
      <c r="B529" t="s">
        <v>881</v>
      </c>
      <c r="C529" s="1">
        <v>45261</v>
      </c>
      <c r="D529">
        <v>31704</v>
      </c>
      <c r="E529">
        <v>800983</v>
      </c>
      <c r="F529">
        <v>6.47</v>
      </c>
      <c r="G529">
        <v>0.612999976</v>
      </c>
      <c r="H529">
        <v>0</v>
      </c>
    </row>
    <row r="530" spans="1:8" x14ac:dyDescent="0.25">
      <c r="A530" t="s">
        <v>170</v>
      </c>
      <c r="B530" t="s">
        <v>881</v>
      </c>
      <c r="C530" s="1">
        <v>45292</v>
      </c>
      <c r="D530">
        <v>19375</v>
      </c>
      <c r="E530">
        <v>820358</v>
      </c>
      <c r="F530">
        <v>6.45</v>
      </c>
      <c r="G530">
        <v>0.547999978</v>
      </c>
      <c r="H530">
        <v>0</v>
      </c>
    </row>
    <row r="531" spans="1:8" x14ac:dyDescent="0.25">
      <c r="A531" t="s">
        <v>170</v>
      </c>
      <c r="B531" t="s">
        <v>881</v>
      </c>
      <c r="C531" s="1">
        <v>45323</v>
      </c>
      <c r="D531">
        <v>29434</v>
      </c>
      <c r="E531">
        <v>849792</v>
      </c>
      <c r="F531">
        <v>6.52</v>
      </c>
      <c r="G531">
        <v>0.86199998899999997</v>
      </c>
      <c r="H531">
        <v>0</v>
      </c>
    </row>
    <row r="532" spans="1:8" x14ac:dyDescent="0.25">
      <c r="A532" t="s">
        <v>170</v>
      </c>
      <c r="B532" t="s">
        <v>881</v>
      </c>
      <c r="C532" s="1">
        <v>45352</v>
      </c>
      <c r="D532">
        <v>32876</v>
      </c>
      <c r="E532">
        <v>882668</v>
      </c>
      <c r="F532">
        <v>6.58</v>
      </c>
      <c r="G532">
        <v>0.773999989</v>
      </c>
      <c r="H532">
        <v>2043.540039</v>
      </c>
    </row>
    <row r="533" spans="1:8" x14ac:dyDescent="0.25">
      <c r="A533" t="s">
        <v>170</v>
      </c>
      <c r="B533" t="s">
        <v>881</v>
      </c>
      <c r="C533" s="1">
        <v>45383</v>
      </c>
      <c r="D533">
        <v>27745</v>
      </c>
      <c r="E533">
        <v>910413</v>
      </c>
      <c r="F533">
        <v>6.57</v>
      </c>
      <c r="G533">
        <v>0.866999984</v>
      </c>
      <c r="H533">
        <v>2122.469971</v>
      </c>
    </row>
    <row r="534" spans="1:8" x14ac:dyDescent="0.25">
      <c r="A534" t="s">
        <v>170</v>
      </c>
      <c r="B534" t="s">
        <v>881</v>
      </c>
      <c r="C534" s="1">
        <v>45413</v>
      </c>
      <c r="D534">
        <v>33871</v>
      </c>
      <c r="E534">
        <v>944284</v>
      </c>
      <c r="F534">
        <v>6.52</v>
      </c>
      <c r="G534">
        <v>0.870999992</v>
      </c>
      <c r="H534">
        <v>4282.5600590000004</v>
      </c>
    </row>
    <row r="535" spans="1:8" x14ac:dyDescent="0.25">
      <c r="A535" t="s">
        <v>170</v>
      </c>
      <c r="B535" t="s">
        <v>881</v>
      </c>
      <c r="C535" s="1">
        <v>45444</v>
      </c>
      <c r="D535">
        <v>30693</v>
      </c>
      <c r="E535">
        <v>974977</v>
      </c>
      <c r="F535">
        <v>6.52</v>
      </c>
      <c r="G535">
        <v>0.83300000399999996</v>
      </c>
      <c r="H535">
        <v>0</v>
      </c>
    </row>
    <row r="536" spans="1:8" x14ac:dyDescent="0.25">
      <c r="A536" t="s">
        <v>170</v>
      </c>
      <c r="B536" t="s">
        <v>881</v>
      </c>
      <c r="C536" s="1">
        <v>45474</v>
      </c>
      <c r="D536">
        <v>45620</v>
      </c>
      <c r="E536">
        <v>1020597</v>
      </c>
      <c r="F536">
        <v>6.52</v>
      </c>
      <c r="G536">
        <v>0.967999995</v>
      </c>
      <c r="H536">
        <v>0</v>
      </c>
    </row>
    <row r="537" spans="1:8" x14ac:dyDescent="0.25">
      <c r="A537" t="s">
        <v>170</v>
      </c>
      <c r="B537" t="s">
        <v>881</v>
      </c>
      <c r="C537" s="1">
        <v>45505</v>
      </c>
      <c r="D537">
        <v>36437</v>
      </c>
      <c r="E537">
        <v>1057034</v>
      </c>
      <c r="F537">
        <v>6.52</v>
      </c>
      <c r="G537">
        <v>0.967999995</v>
      </c>
      <c r="H537">
        <v>0</v>
      </c>
    </row>
    <row r="538" spans="1:8" x14ac:dyDescent="0.25">
      <c r="A538" t="s">
        <v>170</v>
      </c>
      <c r="B538" t="s">
        <v>881</v>
      </c>
      <c r="C538" s="1">
        <v>45536</v>
      </c>
      <c r="D538">
        <v>26317</v>
      </c>
      <c r="E538">
        <v>1083351</v>
      </c>
      <c r="F538">
        <v>6.48</v>
      </c>
      <c r="G538">
        <v>0.53299999200000003</v>
      </c>
      <c r="H538">
        <v>0</v>
      </c>
    </row>
    <row r="539" spans="1:8" x14ac:dyDescent="0.25">
      <c r="A539" t="s">
        <v>170</v>
      </c>
      <c r="B539" t="s">
        <v>881</v>
      </c>
      <c r="C539" s="1">
        <v>45566</v>
      </c>
      <c r="D539">
        <v>39634</v>
      </c>
      <c r="E539">
        <v>1122985</v>
      </c>
      <c r="F539">
        <v>6.46</v>
      </c>
      <c r="G539">
        <v>0.967999995</v>
      </c>
      <c r="H539">
        <v>0</v>
      </c>
    </row>
    <row r="540" spans="1:8" x14ac:dyDescent="0.25">
      <c r="A540" t="s">
        <v>170</v>
      </c>
      <c r="B540" t="s">
        <v>881</v>
      </c>
      <c r="C540" s="1">
        <v>45597</v>
      </c>
      <c r="D540">
        <v>26613</v>
      </c>
      <c r="E540">
        <v>1149598</v>
      </c>
      <c r="F540">
        <v>6.43</v>
      </c>
      <c r="G540">
        <v>0.73299998</v>
      </c>
      <c r="H540">
        <v>0</v>
      </c>
    </row>
    <row r="541" spans="1:8" x14ac:dyDescent="0.25">
      <c r="A541" t="s">
        <v>170</v>
      </c>
      <c r="B541" t="s">
        <v>881</v>
      </c>
      <c r="C541" s="1">
        <v>45627</v>
      </c>
      <c r="D541">
        <v>44577</v>
      </c>
      <c r="E541">
        <v>1194175</v>
      </c>
      <c r="F541">
        <v>6.48</v>
      </c>
      <c r="G541">
        <v>0.870999992</v>
      </c>
      <c r="H541">
        <v>0</v>
      </c>
    </row>
    <row r="542" spans="1:8" x14ac:dyDescent="0.25">
      <c r="A542" t="s">
        <v>171</v>
      </c>
      <c r="B542" t="s">
        <v>881</v>
      </c>
      <c r="C542" s="1">
        <v>44562</v>
      </c>
      <c r="D542">
        <v>29840</v>
      </c>
      <c r="E542">
        <v>29840</v>
      </c>
      <c r="F542">
        <v>6.52</v>
      </c>
      <c r="G542">
        <v>0.676999986</v>
      </c>
      <c r="H542">
        <v>844.65002440000001</v>
      </c>
    </row>
    <row r="543" spans="1:8" x14ac:dyDescent="0.25">
      <c r="A543" t="s">
        <v>171</v>
      </c>
      <c r="B543" t="s">
        <v>881</v>
      </c>
      <c r="C543" s="1">
        <v>44593</v>
      </c>
      <c r="D543">
        <v>34453</v>
      </c>
      <c r="E543">
        <v>64293</v>
      </c>
      <c r="F543">
        <v>6.52</v>
      </c>
      <c r="G543">
        <v>0.89300000700000004</v>
      </c>
      <c r="H543">
        <v>2301.3400879999999</v>
      </c>
    </row>
    <row r="544" spans="1:8" x14ac:dyDescent="0.25">
      <c r="A544" t="s">
        <v>171</v>
      </c>
      <c r="B544" t="s">
        <v>881</v>
      </c>
      <c r="C544" s="1">
        <v>44621</v>
      </c>
      <c r="D544">
        <v>23929</v>
      </c>
      <c r="E544">
        <v>88222</v>
      </c>
      <c r="F544">
        <v>6.39</v>
      </c>
      <c r="G544">
        <v>0.644999981</v>
      </c>
      <c r="H544">
        <v>0</v>
      </c>
    </row>
    <row r="545" spans="1:8" x14ac:dyDescent="0.25">
      <c r="A545" t="s">
        <v>171</v>
      </c>
      <c r="B545" t="s">
        <v>881</v>
      </c>
      <c r="C545" s="1">
        <v>44652</v>
      </c>
      <c r="D545">
        <v>44224</v>
      </c>
      <c r="E545">
        <v>132446</v>
      </c>
      <c r="F545">
        <v>6.34</v>
      </c>
      <c r="G545">
        <v>0.96700000799999997</v>
      </c>
      <c r="H545">
        <v>3486.820068</v>
      </c>
    </row>
    <row r="546" spans="1:8" x14ac:dyDescent="0.25">
      <c r="A546" t="s">
        <v>171</v>
      </c>
      <c r="B546" t="s">
        <v>881</v>
      </c>
      <c r="C546" s="1">
        <v>44682</v>
      </c>
      <c r="D546">
        <v>52062</v>
      </c>
      <c r="E546">
        <v>184508</v>
      </c>
      <c r="F546">
        <v>6.31</v>
      </c>
      <c r="G546">
        <v>1.031999946</v>
      </c>
      <c r="H546">
        <v>0</v>
      </c>
    </row>
    <row r="547" spans="1:8" x14ac:dyDescent="0.25">
      <c r="A547" t="s">
        <v>171</v>
      </c>
      <c r="B547" t="s">
        <v>881</v>
      </c>
      <c r="C547" s="1">
        <v>44713</v>
      </c>
      <c r="D547">
        <v>33913</v>
      </c>
      <c r="E547">
        <v>218421</v>
      </c>
      <c r="F547">
        <v>6.4</v>
      </c>
      <c r="G547">
        <v>0.93300002800000004</v>
      </c>
      <c r="H547">
        <v>3351.6599120000001</v>
      </c>
    </row>
    <row r="548" spans="1:8" x14ac:dyDescent="0.25">
      <c r="A548" t="s">
        <v>171</v>
      </c>
      <c r="B548" t="s">
        <v>881</v>
      </c>
      <c r="C548" s="1">
        <v>44743</v>
      </c>
      <c r="D548">
        <v>42806</v>
      </c>
      <c r="E548">
        <v>261227</v>
      </c>
      <c r="F548">
        <v>6.36</v>
      </c>
      <c r="G548">
        <v>0.805999994</v>
      </c>
      <c r="H548">
        <v>0</v>
      </c>
    </row>
    <row r="549" spans="1:8" x14ac:dyDescent="0.25">
      <c r="A549" t="s">
        <v>171</v>
      </c>
      <c r="B549" t="s">
        <v>881</v>
      </c>
      <c r="C549" s="1">
        <v>44774</v>
      </c>
      <c r="D549">
        <v>24951</v>
      </c>
      <c r="E549">
        <v>286178</v>
      </c>
      <c r="F549">
        <v>6.4</v>
      </c>
      <c r="G549">
        <v>0.612999976</v>
      </c>
      <c r="H549">
        <v>0</v>
      </c>
    </row>
    <row r="550" spans="1:8" x14ac:dyDescent="0.25">
      <c r="A550" t="s">
        <v>171</v>
      </c>
      <c r="B550" t="s">
        <v>881</v>
      </c>
      <c r="C550" s="1">
        <v>44805</v>
      </c>
      <c r="D550">
        <v>34277</v>
      </c>
      <c r="E550">
        <v>320455</v>
      </c>
      <c r="F550">
        <v>6.43</v>
      </c>
      <c r="G550">
        <v>0.83300000399999996</v>
      </c>
      <c r="H550">
        <v>843.80999759999997</v>
      </c>
    </row>
    <row r="551" spans="1:8" x14ac:dyDescent="0.25">
      <c r="A551" t="s">
        <v>171</v>
      </c>
      <c r="B551" t="s">
        <v>881</v>
      </c>
      <c r="C551" s="1">
        <v>44835</v>
      </c>
      <c r="D551">
        <v>31409</v>
      </c>
      <c r="E551">
        <v>351864</v>
      </c>
      <c r="F551">
        <v>6.51</v>
      </c>
      <c r="G551">
        <v>0.676999986</v>
      </c>
      <c r="H551">
        <v>645.40002440000001</v>
      </c>
    </row>
    <row r="552" spans="1:8" x14ac:dyDescent="0.25">
      <c r="A552" t="s">
        <v>171</v>
      </c>
      <c r="B552" t="s">
        <v>881</v>
      </c>
      <c r="C552" s="1">
        <v>44866</v>
      </c>
      <c r="D552">
        <v>44908</v>
      </c>
      <c r="E552">
        <v>396772</v>
      </c>
      <c r="F552">
        <v>6.49</v>
      </c>
      <c r="G552">
        <v>0.96700000799999997</v>
      </c>
      <c r="H552">
        <v>1355.589966</v>
      </c>
    </row>
    <row r="553" spans="1:8" x14ac:dyDescent="0.25">
      <c r="A553" t="s">
        <v>171</v>
      </c>
      <c r="B553" t="s">
        <v>881</v>
      </c>
      <c r="C553" s="1">
        <v>44896</v>
      </c>
      <c r="D553">
        <v>42251</v>
      </c>
      <c r="E553">
        <v>439023</v>
      </c>
      <c r="F553">
        <v>6.49</v>
      </c>
      <c r="G553">
        <v>0.805999994</v>
      </c>
      <c r="H553">
        <v>0</v>
      </c>
    </row>
    <row r="554" spans="1:8" x14ac:dyDescent="0.25">
      <c r="A554" t="s">
        <v>171</v>
      </c>
      <c r="B554" t="s">
        <v>881</v>
      </c>
      <c r="C554" s="1">
        <v>44927</v>
      </c>
      <c r="D554">
        <v>61543</v>
      </c>
      <c r="E554">
        <v>500566</v>
      </c>
      <c r="F554">
        <v>6.51</v>
      </c>
      <c r="G554">
        <v>1.128999949</v>
      </c>
      <c r="H554">
        <v>0</v>
      </c>
    </row>
    <row r="555" spans="1:8" x14ac:dyDescent="0.25">
      <c r="A555" t="s">
        <v>171</v>
      </c>
      <c r="B555" t="s">
        <v>881</v>
      </c>
      <c r="C555" s="1">
        <v>44958</v>
      </c>
      <c r="D555">
        <v>18249</v>
      </c>
      <c r="E555">
        <v>518815</v>
      </c>
      <c r="F555">
        <v>6.56</v>
      </c>
      <c r="G555">
        <v>0.57099997999999996</v>
      </c>
      <c r="H555">
        <v>0</v>
      </c>
    </row>
    <row r="556" spans="1:8" x14ac:dyDescent="0.25">
      <c r="A556" t="s">
        <v>171</v>
      </c>
      <c r="B556" t="s">
        <v>881</v>
      </c>
      <c r="C556" s="1">
        <v>44986</v>
      </c>
      <c r="D556">
        <v>30781</v>
      </c>
      <c r="E556">
        <v>549596</v>
      </c>
      <c r="F556">
        <v>6.56</v>
      </c>
      <c r="G556">
        <v>0.773999989</v>
      </c>
      <c r="H556">
        <v>0</v>
      </c>
    </row>
    <row r="557" spans="1:8" x14ac:dyDescent="0.25">
      <c r="A557" t="s">
        <v>171</v>
      </c>
      <c r="B557" t="s">
        <v>881</v>
      </c>
      <c r="C557" s="1">
        <v>45017</v>
      </c>
      <c r="D557">
        <v>49568</v>
      </c>
      <c r="E557">
        <v>599164</v>
      </c>
      <c r="F557">
        <v>6.54</v>
      </c>
      <c r="G557">
        <v>1.0329999919999999</v>
      </c>
      <c r="H557">
        <v>0</v>
      </c>
    </row>
    <row r="558" spans="1:8" x14ac:dyDescent="0.25">
      <c r="A558" t="s">
        <v>171</v>
      </c>
      <c r="B558" t="s">
        <v>881</v>
      </c>
      <c r="C558" s="1">
        <v>45047</v>
      </c>
      <c r="D558">
        <v>40273</v>
      </c>
      <c r="E558">
        <v>639437</v>
      </c>
      <c r="F558">
        <v>6.48</v>
      </c>
      <c r="G558">
        <v>0.773999989</v>
      </c>
      <c r="H558">
        <v>0</v>
      </c>
    </row>
    <row r="559" spans="1:8" x14ac:dyDescent="0.25">
      <c r="A559" t="s">
        <v>171</v>
      </c>
      <c r="B559" t="s">
        <v>881</v>
      </c>
      <c r="C559" s="1">
        <v>45078</v>
      </c>
      <c r="D559">
        <v>32329</v>
      </c>
      <c r="E559">
        <v>671766</v>
      </c>
      <c r="F559">
        <v>6.47</v>
      </c>
      <c r="G559">
        <v>0.83300000399999996</v>
      </c>
      <c r="H559">
        <v>0</v>
      </c>
    </row>
    <row r="560" spans="1:8" x14ac:dyDescent="0.25">
      <c r="A560" t="s">
        <v>171</v>
      </c>
      <c r="B560" t="s">
        <v>881</v>
      </c>
      <c r="C560" s="1">
        <v>45108</v>
      </c>
      <c r="D560">
        <v>33201</v>
      </c>
      <c r="E560">
        <v>704967</v>
      </c>
      <c r="F560">
        <v>6.53</v>
      </c>
      <c r="G560">
        <v>0.773999989</v>
      </c>
      <c r="H560">
        <v>3212.610107</v>
      </c>
    </row>
    <row r="561" spans="1:8" x14ac:dyDescent="0.25">
      <c r="A561" t="s">
        <v>171</v>
      </c>
      <c r="B561" t="s">
        <v>881</v>
      </c>
      <c r="C561" s="1">
        <v>45139</v>
      </c>
      <c r="D561">
        <v>30143</v>
      </c>
      <c r="E561">
        <v>735110</v>
      </c>
      <c r="F561">
        <v>6.58</v>
      </c>
      <c r="G561">
        <v>0.741999984</v>
      </c>
      <c r="H561">
        <v>918.79998780000005</v>
      </c>
    </row>
    <row r="562" spans="1:8" x14ac:dyDescent="0.25">
      <c r="A562" t="s">
        <v>171</v>
      </c>
      <c r="B562" t="s">
        <v>881</v>
      </c>
      <c r="C562" s="1">
        <v>45170</v>
      </c>
      <c r="D562">
        <v>37418</v>
      </c>
      <c r="E562">
        <v>772528</v>
      </c>
      <c r="F562">
        <v>6.58</v>
      </c>
      <c r="G562">
        <v>0.866999984</v>
      </c>
      <c r="H562">
        <v>0</v>
      </c>
    </row>
    <row r="563" spans="1:8" x14ac:dyDescent="0.25">
      <c r="A563" t="s">
        <v>171</v>
      </c>
      <c r="B563" t="s">
        <v>881</v>
      </c>
      <c r="C563" s="1">
        <v>45200</v>
      </c>
      <c r="D563">
        <v>39552</v>
      </c>
      <c r="E563">
        <v>812080</v>
      </c>
      <c r="F563">
        <v>6.51</v>
      </c>
      <c r="G563">
        <v>0.773999989</v>
      </c>
      <c r="H563">
        <v>0</v>
      </c>
    </row>
    <row r="564" spans="1:8" x14ac:dyDescent="0.25">
      <c r="A564" t="s">
        <v>171</v>
      </c>
      <c r="B564" t="s">
        <v>881</v>
      </c>
      <c r="C564" s="1">
        <v>45231</v>
      </c>
      <c r="D564">
        <v>36775</v>
      </c>
      <c r="E564">
        <v>848855</v>
      </c>
      <c r="F564">
        <v>6.48</v>
      </c>
      <c r="G564">
        <v>0.89999997600000003</v>
      </c>
      <c r="H564">
        <v>0</v>
      </c>
    </row>
    <row r="565" spans="1:8" x14ac:dyDescent="0.25">
      <c r="A565" t="s">
        <v>171</v>
      </c>
      <c r="B565" t="s">
        <v>881</v>
      </c>
      <c r="C565" s="1">
        <v>45261</v>
      </c>
      <c r="D565">
        <v>38847</v>
      </c>
      <c r="E565">
        <v>887702</v>
      </c>
      <c r="F565">
        <v>6.46</v>
      </c>
      <c r="G565">
        <v>0.870999992</v>
      </c>
      <c r="H565">
        <v>5944.830078</v>
      </c>
    </row>
    <row r="566" spans="1:8" x14ac:dyDescent="0.25">
      <c r="A566" t="s">
        <v>171</v>
      </c>
      <c r="B566" t="s">
        <v>881</v>
      </c>
      <c r="C566" s="1">
        <v>45292</v>
      </c>
      <c r="D566">
        <v>37170</v>
      </c>
      <c r="E566">
        <v>924872</v>
      </c>
      <c r="F566">
        <v>6.44</v>
      </c>
      <c r="G566">
        <v>0.870999992</v>
      </c>
      <c r="H566">
        <v>0</v>
      </c>
    </row>
    <row r="567" spans="1:8" x14ac:dyDescent="0.25">
      <c r="A567" t="s">
        <v>171</v>
      </c>
      <c r="B567" t="s">
        <v>881</v>
      </c>
      <c r="C567" s="1">
        <v>45323</v>
      </c>
      <c r="D567">
        <v>30550</v>
      </c>
      <c r="E567">
        <v>955422</v>
      </c>
      <c r="F567">
        <v>6.52</v>
      </c>
      <c r="G567">
        <v>0.79299998299999996</v>
      </c>
      <c r="H567">
        <v>0</v>
      </c>
    </row>
    <row r="568" spans="1:8" x14ac:dyDescent="0.25">
      <c r="A568" t="s">
        <v>171</v>
      </c>
      <c r="B568" t="s">
        <v>881</v>
      </c>
      <c r="C568" s="1">
        <v>45352</v>
      </c>
      <c r="D568">
        <v>33267</v>
      </c>
      <c r="E568">
        <v>988689</v>
      </c>
      <c r="F568">
        <v>6.57</v>
      </c>
      <c r="G568">
        <v>0.838999987</v>
      </c>
      <c r="H568">
        <v>3232.5</v>
      </c>
    </row>
    <row r="569" spans="1:8" x14ac:dyDescent="0.25">
      <c r="A569" t="s">
        <v>171</v>
      </c>
      <c r="B569" t="s">
        <v>881</v>
      </c>
      <c r="C569" s="1">
        <v>45383</v>
      </c>
      <c r="D569">
        <v>39750</v>
      </c>
      <c r="E569">
        <v>1028439</v>
      </c>
      <c r="F569">
        <v>6.59</v>
      </c>
      <c r="G569">
        <v>1.0329999919999999</v>
      </c>
      <c r="H569">
        <v>497.9500122</v>
      </c>
    </row>
    <row r="570" spans="1:8" x14ac:dyDescent="0.25">
      <c r="A570" t="s">
        <v>171</v>
      </c>
      <c r="B570" t="s">
        <v>881</v>
      </c>
      <c r="C570" s="1">
        <v>45413</v>
      </c>
      <c r="D570">
        <v>36361</v>
      </c>
      <c r="E570">
        <v>1064800</v>
      </c>
      <c r="F570">
        <v>6.47</v>
      </c>
      <c r="G570">
        <v>0.773999989</v>
      </c>
      <c r="H570">
        <v>0</v>
      </c>
    </row>
    <row r="571" spans="1:8" x14ac:dyDescent="0.25">
      <c r="A571" t="s">
        <v>171</v>
      </c>
      <c r="B571" t="s">
        <v>881</v>
      </c>
      <c r="C571" s="1">
        <v>45444</v>
      </c>
      <c r="D571">
        <v>49321</v>
      </c>
      <c r="E571">
        <v>1114121</v>
      </c>
      <c r="F571">
        <v>6.46</v>
      </c>
      <c r="G571">
        <v>1.0670000310000001</v>
      </c>
      <c r="H571">
        <v>0</v>
      </c>
    </row>
    <row r="572" spans="1:8" x14ac:dyDescent="0.25">
      <c r="A572" t="s">
        <v>171</v>
      </c>
      <c r="B572" t="s">
        <v>881</v>
      </c>
      <c r="C572" s="1">
        <v>45474</v>
      </c>
      <c r="D572">
        <v>48570</v>
      </c>
      <c r="E572">
        <v>1162691</v>
      </c>
      <c r="F572">
        <v>6.51</v>
      </c>
      <c r="G572">
        <v>1</v>
      </c>
      <c r="H572">
        <v>0</v>
      </c>
    </row>
    <row r="573" spans="1:8" x14ac:dyDescent="0.25">
      <c r="A573" t="s">
        <v>171</v>
      </c>
      <c r="B573" t="s">
        <v>881</v>
      </c>
      <c r="C573" s="1">
        <v>45505</v>
      </c>
      <c r="D573">
        <v>48087</v>
      </c>
      <c r="E573">
        <v>1210778</v>
      </c>
      <c r="F573">
        <v>6.58</v>
      </c>
      <c r="G573">
        <v>0.902999997</v>
      </c>
      <c r="H573">
        <v>0</v>
      </c>
    </row>
    <row r="574" spans="1:8" x14ac:dyDescent="0.25">
      <c r="A574" t="s">
        <v>171</v>
      </c>
      <c r="B574" t="s">
        <v>881</v>
      </c>
      <c r="C574" s="1">
        <v>45536</v>
      </c>
      <c r="D574">
        <v>35358</v>
      </c>
      <c r="E574">
        <v>1246136</v>
      </c>
      <c r="F574">
        <v>6.54</v>
      </c>
      <c r="G574">
        <v>0.80000001200000004</v>
      </c>
      <c r="H574">
        <v>2026.1899410000001</v>
      </c>
    </row>
    <row r="575" spans="1:8" x14ac:dyDescent="0.25">
      <c r="A575" t="s">
        <v>171</v>
      </c>
      <c r="B575" t="s">
        <v>881</v>
      </c>
      <c r="C575" s="1">
        <v>45566</v>
      </c>
      <c r="D575">
        <v>21928</v>
      </c>
      <c r="E575">
        <v>1268064</v>
      </c>
      <c r="F575">
        <v>6.55</v>
      </c>
      <c r="G575">
        <v>0.58099997000000003</v>
      </c>
      <c r="H575">
        <v>0</v>
      </c>
    </row>
    <row r="576" spans="1:8" x14ac:dyDescent="0.25">
      <c r="A576" t="s">
        <v>171</v>
      </c>
      <c r="B576" t="s">
        <v>881</v>
      </c>
      <c r="C576" s="1">
        <v>45597</v>
      </c>
      <c r="D576">
        <v>38294</v>
      </c>
      <c r="E576">
        <v>1306358</v>
      </c>
      <c r="F576">
        <v>6.56</v>
      </c>
      <c r="G576">
        <v>0.866999984</v>
      </c>
      <c r="H576">
        <v>0</v>
      </c>
    </row>
    <row r="577" spans="1:8" x14ac:dyDescent="0.25">
      <c r="A577" t="s">
        <v>171</v>
      </c>
      <c r="B577" t="s">
        <v>881</v>
      </c>
      <c r="C577" s="1">
        <v>45627</v>
      </c>
      <c r="D577">
        <v>34371</v>
      </c>
      <c r="E577">
        <v>1340729</v>
      </c>
      <c r="F577">
        <v>6.58</v>
      </c>
      <c r="G577">
        <v>0.870999992</v>
      </c>
      <c r="H577">
        <v>0</v>
      </c>
    </row>
    <row r="578" spans="1:8" x14ac:dyDescent="0.25">
      <c r="A578" t="s">
        <v>172</v>
      </c>
      <c r="B578" t="s">
        <v>877</v>
      </c>
      <c r="C578" s="1">
        <v>44562</v>
      </c>
      <c r="D578">
        <v>39951</v>
      </c>
      <c r="E578">
        <v>39951</v>
      </c>
      <c r="F578">
        <v>6.57</v>
      </c>
      <c r="G578">
        <v>0.902999997</v>
      </c>
      <c r="H578">
        <v>0</v>
      </c>
    </row>
    <row r="579" spans="1:8" x14ac:dyDescent="0.25">
      <c r="A579" t="s">
        <v>172</v>
      </c>
      <c r="B579" t="s">
        <v>877</v>
      </c>
      <c r="C579" s="1">
        <v>44593</v>
      </c>
      <c r="D579">
        <v>31546</v>
      </c>
      <c r="E579">
        <v>71497</v>
      </c>
      <c r="F579">
        <v>6.58</v>
      </c>
      <c r="G579">
        <v>0.82099997999999996</v>
      </c>
      <c r="H579">
        <v>0</v>
      </c>
    </row>
    <row r="580" spans="1:8" x14ac:dyDescent="0.25">
      <c r="A580" t="s">
        <v>172</v>
      </c>
      <c r="B580" t="s">
        <v>877</v>
      </c>
      <c r="C580" s="1">
        <v>44621</v>
      </c>
      <c r="D580">
        <v>21798</v>
      </c>
      <c r="E580">
        <v>93295</v>
      </c>
      <c r="F580">
        <v>6.45</v>
      </c>
      <c r="G580">
        <v>0.58099997000000003</v>
      </c>
      <c r="H580">
        <v>0</v>
      </c>
    </row>
    <row r="581" spans="1:8" x14ac:dyDescent="0.25">
      <c r="A581" t="s">
        <v>172</v>
      </c>
      <c r="B581" t="s">
        <v>877</v>
      </c>
      <c r="C581" s="1">
        <v>44652</v>
      </c>
      <c r="D581">
        <v>47812</v>
      </c>
      <c r="E581">
        <v>141107</v>
      </c>
      <c r="F581">
        <v>6.45</v>
      </c>
      <c r="G581">
        <v>1</v>
      </c>
      <c r="H581">
        <v>442.0499878</v>
      </c>
    </row>
    <row r="582" spans="1:8" x14ac:dyDescent="0.25">
      <c r="A582" t="s">
        <v>172</v>
      </c>
      <c r="B582" t="s">
        <v>877</v>
      </c>
      <c r="C582" s="1">
        <v>44682</v>
      </c>
      <c r="D582">
        <v>25446</v>
      </c>
      <c r="E582">
        <v>166553</v>
      </c>
      <c r="F582">
        <v>6.45</v>
      </c>
      <c r="G582">
        <v>0.58099997000000003</v>
      </c>
      <c r="H582">
        <v>0</v>
      </c>
    </row>
    <row r="583" spans="1:8" x14ac:dyDescent="0.25">
      <c r="A583" t="s">
        <v>172</v>
      </c>
      <c r="B583" t="s">
        <v>877</v>
      </c>
      <c r="C583" s="1">
        <v>44713</v>
      </c>
      <c r="D583">
        <v>53852</v>
      </c>
      <c r="E583">
        <v>220405</v>
      </c>
      <c r="F583">
        <v>6.59</v>
      </c>
      <c r="G583">
        <v>1.2000000479999999</v>
      </c>
      <c r="H583">
        <v>0</v>
      </c>
    </row>
    <row r="584" spans="1:8" x14ac:dyDescent="0.25">
      <c r="A584" t="s">
        <v>172</v>
      </c>
      <c r="B584" t="s">
        <v>877</v>
      </c>
      <c r="C584" s="1">
        <v>44743</v>
      </c>
      <c r="D584">
        <v>27114</v>
      </c>
      <c r="E584">
        <v>247519</v>
      </c>
      <c r="F584">
        <v>6.52</v>
      </c>
      <c r="G584">
        <v>0.644999981</v>
      </c>
      <c r="H584">
        <v>4171.5600590000004</v>
      </c>
    </row>
    <row r="585" spans="1:8" x14ac:dyDescent="0.25">
      <c r="A585" t="s">
        <v>172</v>
      </c>
      <c r="B585" t="s">
        <v>877</v>
      </c>
      <c r="C585" s="1">
        <v>44774</v>
      </c>
      <c r="D585">
        <v>44734</v>
      </c>
      <c r="E585">
        <v>292253</v>
      </c>
      <c r="F585">
        <v>6.46</v>
      </c>
      <c r="G585">
        <v>1.128999949</v>
      </c>
      <c r="H585">
        <v>0</v>
      </c>
    </row>
    <row r="586" spans="1:8" x14ac:dyDescent="0.25">
      <c r="A586" t="s">
        <v>172</v>
      </c>
      <c r="B586" t="s">
        <v>877</v>
      </c>
      <c r="C586" s="1">
        <v>44805</v>
      </c>
      <c r="D586">
        <v>29449</v>
      </c>
      <c r="E586">
        <v>321702</v>
      </c>
      <c r="F586">
        <v>6.34</v>
      </c>
      <c r="G586">
        <v>0.83300000399999996</v>
      </c>
      <c r="H586">
        <v>8100.1401370000003</v>
      </c>
    </row>
    <row r="587" spans="1:8" x14ac:dyDescent="0.25">
      <c r="A587" t="s">
        <v>172</v>
      </c>
      <c r="B587" t="s">
        <v>877</v>
      </c>
      <c r="C587" s="1">
        <v>44835</v>
      </c>
      <c r="D587">
        <v>25162</v>
      </c>
      <c r="E587">
        <v>346864</v>
      </c>
      <c r="F587">
        <v>6.37</v>
      </c>
      <c r="G587">
        <v>0.644999981</v>
      </c>
      <c r="H587">
        <v>911.88000490000002</v>
      </c>
    </row>
    <row r="588" spans="1:8" x14ac:dyDescent="0.25">
      <c r="A588" t="s">
        <v>172</v>
      </c>
      <c r="B588" t="s">
        <v>877</v>
      </c>
      <c r="C588" s="1">
        <v>44866</v>
      </c>
      <c r="D588">
        <v>51158</v>
      </c>
      <c r="E588">
        <v>398022</v>
      </c>
      <c r="F588">
        <v>6.39</v>
      </c>
      <c r="G588">
        <v>1.0329999919999999</v>
      </c>
      <c r="H588">
        <v>2224.3000489999999</v>
      </c>
    </row>
    <row r="589" spans="1:8" x14ac:dyDescent="0.25">
      <c r="A589" t="s">
        <v>172</v>
      </c>
      <c r="B589" t="s">
        <v>877</v>
      </c>
      <c r="C589" s="1">
        <v>44896</v>
      </c>
      <c r="D589">
        <v>44990</v>
      </c>
      <c r="E589">
        <v>443012</v>
      </c>
      <c r="F589">
        <v>6.45</v>
      </c>
      <c r="G589">
        <v>0.967999995</v>
      </c>
      <c r="H589">
        <v>0</v>
      </c>
    </row>
    <row r="590" spans="1:8" x14ac:dyDescent="0.25">
      <c r="A590" t="s">
        <v>172</v>
      </c>
      <c r="B590" t="s">
        <v>877</v>
      </c>
      <c r="C590" s="1">
        <v>44927</v>
      </c>
      <c r="D590">
        <v>47358</v>
      </c>
      <c r="E590">
        <v>490370</v>
      </c>
      <c r="F590">
        <v>6.47</v>
      </c>
      <c r="G590">
        <v>1.031999946</v>
      </c>
      <c r="H590">
        <v>2036.160034</v>
      </c>
    </row>
    <row r="591" spans="1:8" x14ac:dyDescent="0.25">
      <c r="A591" t="s">
        <v>172</v>
      </c>
      <c r="B591" t="s">
        <v>877</v>
      </c>
      <c r="C591" s="1">
        <v>44958</v>
      </c>
      <c r="D591">
        <v>27784</v>
      </c>
      <c r="E591">
        <v>518154</v>
      </c>
      <c r="F591">
        <v>6.49</v>
      </c>
      <c r="G591">
        <v>0.786000013</v>
      </c>
      <c r="H591">
        <v>2373.290039</v>
      </c>
    </row>
    <row r="592" spans="1:8" x14ac:dyDescent="0.25">
      <c r="A592" t="s">
        <v>172</v>
      </c>
      <c r="B592" t="s">
        <v>877</v>
      </c>
      <c r="C592" s="1">
        <v>44986</v>
      </c>
      <c r="D592">
        <v>28853</v>
      </c>
      <c r="E592">
        <v>547007</v>
      </c>
      <c r="F592">
        <v>6.54</v>
      </c>
      <c r="G592">
        <v>0.870999992</v>
      </c>
      <c r="H592">
        <v>0</v>
      </c>
    </row>
    <row r="593" spans="1:8" x14ac:dyDescent="0.25">
      <c r="A593" t="s">
        <v>172</v>
      </c>
      <c r="B593" t="s">
        <v>877</v>
      </c>
      <c r="C593" s="1">
        <v>45017</v>
      </c>
      <c r="D593">
        <v>50020</v>
      </c>
      <c r="E593">
        <v>597027</v>
      </c>
      <c r="F593">
        <v>6.54</v>
      </c>
      <c r="G593">
        <v>1.0670000310000001</v>
      </c>
      <c r="H593">
        <v>6116.8999020000001</v>
      </c>
    </row>
    <row r="594" spans="1:8" x14ac:dyDescent="0.25">
      <c r="A594" t="s">
        <v>172</v>
      </c>
      <c r="B594" t="s">
        <v>877</v>
      </c>
      <c r="C594" s="1">
        <v>45047</v>
      </c>
      <c r="D594">
        <v>30030</v>
      </c>
      <c r="E594">
        <v>627057</v>
      </c>
      <c r="F594">
        <v>6.58</v>
      </c>
      <c r="G594">
        <v>0.709999979</v>
      </c>
      <c r="H594">
        <v>0</v>
      </c>
    </row>
    <row r="595" spans="1:8" x14ac:dyDescent="0.25">
      <c r="A595" t="s">
        <v>172</v>
      </c>
      <c r="B595" t="s">
        <v>877</v>
      </c>
      <c r="C595" s="1">
        <v>45078</v>
      </c>
      <c r="D595">
        <v>44348</v>
      </c>
      <c r="E595">
        <v>671405</v>
      </c>
      <c r="F595">
        <v>6.56</v>
      </c>
      <c r="G595">
        <v>1.0329999919999999</v>
      </c>
      <c r="H595">
        <v>0</v>
      </c>
    </row>
    <row r="596" spans="1:8" x14ac:dyDescent="0.25">
      <c r="A596" t="s">
        <v>172</v>
      </c>
      <c r="B596" t="s">
        <v>877</v>
      </c>
      <c r="C596" s="1">
        <v>45108</v>
      </c>
      <c r="D596">
        <v>42044</v>
      </c>
      <c r="E596">
        <v>713449</v>
      </c>
      <c r="F596">
        <v>6.59</v>
      </c>
      <c r="G596">
        <v>0.967999995</v>
      </c>
      <c r="H596">
        <v>1504.0600589999999</v>
      </c>
    </row>
    <row r="597" spans="1:8" x14ac:dyDescent="0.25">
      <c r="A597" t="s">
        <v>172</v>
      </c>
      <c r="B597" t="s">
        <v>877</v>
      </c>
      <c r="C597" s="1">
        <v>45139</v>
      </c>
      <c r="D597">
        <v>40265</v>
      </c>
      <c r="E597">
        <v>753714</v>
      </c>
      <c r="F597">
        <v>6.49</v>
      </c>
      <c r="G597">
        <v>1.031999946</v>
      </c>
      <c r="H597">
        <v>1584.4399410000001</v>
      </c>
    </row>
    <row r="598" spans="1:8" x14ac:dyDescent="0.25">
      <c r="A598" t="s">
        <v>172</v>
      </c>
      <c r="B598" t="s">
        <v>877</v>
      </c>
      <c r="C598" s="1">
        <v>45170</v>
      </c>
      <c r="D598">
        <v>36193</v>
      </c>
      <c r="E598">
        <v>789907</v>
      </c>
      <c r="F598">
        <v>6.52</v>
      </c>
      <c r="G598">
        <v>0.73299998</v>
      </c>
      <c r="H598">
        <v>1609.839966</v>
      </c>
    </row>
    <row r="599" spans="1:8" x14ac:dyDescent="0.25">
      <c r="A599" t="s">
        <v>172</v>
      </c>
      <c r="B599" t="s">
        <v>877</v>
      </c>
      <c r="C599" s="1">
        <v>45200</v>
      </c>
      <c r="D599">
        <v>39177</v>
      </c>
      <c r="E599">
        <v>829084</v>
      </c>
      <c r="F599">
        <v>6.44</v>
      </c>
      <c r="G599">
        <v>0.773999989</v>
      </c>
      <c r="H599">
        <v>0</v>
      </c>
    </row>
    <row r="600" spans="1:8" x14ac:dyDescent="0.25">
      <c r="A600" t="s">
        <v>172</v>
      </c>
      <c r="B600" t="s">
        <v>877</v>
      </c>
      <c r="C600" s="1">
        <v>45231</v>
      </c>
      <c r="D600">
        <v>36965</v>
      </c>
      <c r="E600">
        <v>866049</v>
      </c>
      <c r="F600">
        <v>6.43</v>
      </c>
      <c r="G600">
        <v>0.80000001200000004</v>
      </c>
      <c r="H600">
        <v>3138.709961</v>
      </c>
    </row>
    <row r="601" spans="1:8" x14ac:dyDescent="0.25">
      <c r="A601" t="s">
        <v>172</v>
      </c>
      <c r="B601" t="s">
        <v>877</v>
      </c>
      <c r="C601" s="1">
        <v>45261</v>
      </c>
      <c r="D601">
        <v>32709</v>
      </c>
      <c r="E601">
        <v>898758</v>
      </c>
      <c r="F601">
        <v>6.36</v>
      </c>
      <c r="G601">
        <v>0.773999989</v>
      </c>
      <c r="H601">
        <v>0</v>
      </c>
    </row>
    <row r="602" spans="1:8" x14ac:dyDescent="0.25">
      <c r="A602" t="s">
        <v>172</v>
      </c>
      <c r="B602" t="s">
        <v>877</v>
      </c>
      <c r="C602" s="1">
        <v>45292</v>
      </c>
      <c r="D602">
        <v>39492</v>
      </c>
      <c r="E602">
        <v>938250</v>
      </c>
      <c r="F602">
        <v>6.36</v>
      </c>
      <c r="G602">
        <v>0.902999997</v>
      </c>
      <c r="H602">
        <v>0</v>
      </c>
    </row>
    <row r="603" spans="1:8" x14ac:dyDescent="0.25">
      <c r="A603" t="s">
        <v>172</v>
      </c>
      <c r="B603" t="s">
        <v>877</v>
      </c>
      <c r="C603" s="1">
        <v>45323</v>
      </c>
      <c r="D603">
        <v>44336</v>
      </c>
      <c r="E603">
        <v>982586</v>
      </c>
      <c r="F603">
        <v>6.5</v>
      </c>
      <c r="G603">
        <v>0.930999994</v>
      </c>
      <c r="H603">
        <v>528.05999759999997</v>
      </c>
    </row>
    <row r="604" spans="1:8" x14ac:dyDescent="0.25">
      <c r="A604" t="s">
        <v>172</v>
      </c>
      <c r="B604" t="s">
        <v>877</v>
      </c>
      <c r="C604" s="1">
        <v>45352</v>
      </c>
      <c r="D604">
        <v>37276</v>
      </c>
      <c r="E604">
        <v>1019862</v>
      </c>
      <c r="F604">
        <v>6.54</v>
      </c>
      <c r="G604">
        <v>0.709999979</v>
      </c>
      <c r="H604">
        <v>0</v>
      </c>
    </row>
    <row r="605" spans="1:8" x14ac:dyDescent="0.25">
      <c r="A605" t="s">
        <v>172</v>
      </c>
      <c r="B605" t="s">
        <v>877</v>
      </c>
      <c r="C605" s="1">
        <v>45383</v>
      </c>
      <c r="D605">
        <v>41328</v>
      </c>
      <c r="E605">
        <v>1061190</v>
      </c>
      <c r="F605">
        <v>6.58</v>
      </c>
      <c r="G605">
        <v>0.866999984</v>
      </c>
      <c r="H605">
        <v>3273.7700199999999</v>
      </c>
    </row>
    <row r="606" spans="1:8" x14ac:dyDescent="0.25">
      <c r="A606" t="s">
        <v>172</v>
      </c>
      <c r="B606" t="s">
        <v>877</v>
      </c>
      <c r="C606" s="1">
        <v>45413</v>
      </c>
      <c r="D606">
        <v>40477</v>
      </c>
      <c r="E606">
        <v>1101667</v>
      </c>
      <c r="F606">
        <v>6.45</v>
      </c>
      <c r="G606">
        <v>0.870999992</v>
      </c>
      <c r="H606">
        <v>0</v>
      </c>
    </row>
    <row r="607" spans="1:8" x14ac:dyDescent="0.25">
      <c r="A607" t="s">
        <v>172</v>
      </c>
      <c r="B607" t="s">
        <v>877</v>
      </c>
      <c r="C607" s="1">
        <v>45444</v>
      </c>
      <c r="D607">
        <v>29177</v>
      </c>
      <c r="E607">
        <v>1130844</v>
      </c>
      <c r="F607">
        <v>6.43</v>
      </c>
      <c r="G607">
        <v>0.60000002399999997</v>
      </c>
      <c r="H607">
        <v>3225.73999</v>
      </c>
    </row>
    <row r="608" spans="1:8" x14ac:dyDescent="0.25">
      <c r="A608" t="s">
        <v>172</v>
      </c>
      <c r="B608" t="s">
        <v>877</v>
      </c>
      <c r="C608" s="1">
        <v>45474</v>
      </c>
      <c r="D608">
        <v>32057</v>
      </c>
      <c r="E608">
        <v>1162901</v>
      </c>
      <c r="F608">
        <v>6.42</v>
      </c>
      <c r="G608">
        <v>0.773999989</v>
      </c>
      <c r="H608">
        <v>4333.2402339999999</v>
      </c>
    </row>
    <row r="609" spans="1:8" x14ac:dyDescent="0.25">
      <c r="A609" t="s">
        <v>172</v>
      </c>
      <c r="B609" t="s">
        <v>877</v>
      </c>
      <c r="C609" s="1">
        <v>45505</v>
      </c>
      <c r="D609">
        <v>35400</v>
      </c>
      <c r="E609">
        <v>1198301</v>
      </c>
      <c r="F609">
        <v>6.42</v>
      </c>
      <c r="G609">
        <v>0.870999992</v>
      </c>
      <c r="H609">
        <v>2698.0200199999999</v>
      </c>
    </row>
    <row r="610" spans="1:8" x14ac:dyDescent="0.25">
      <c r="A610" t="s">
        <v>172</v>
      </c>
      <c r="B610" t="s">
        <v>877</v>
      </c>
      <c r="C610" s="1">
        <v>45536</v>
      </c>
      <c r="D610">
        <v>38051</v>
      </c>
      <c r="E610">
        <v>1236352</v>
      </c>
      <c r="F610">
        <v>6.47</v>
      </c>
      <c r="G610">
        <v>0.89999997600000003</v>
      </c>
      <c r="H610">
        <v>837.70001219999995</v>
      </c>
    </row>
    <row r="611" spans="1:8" x14ac:dyDescent="0.25">
      <c r="A611" t="s">
        <v>172</v>
      </c>
      <c r="B611" t="s">
        <v>877</v>
      </c>
      <c r="C611" s="1">
        <v>45566</v>
      </c>
      <c r="D611">
        <v>32729</v>
      </c>
      <c r="E611">
        <v>1269081</v>
      </c>
      <c r="F611">
        <v>6.47</v>
      </c>
      <c r="G611">
        <v>0.773999989</v>
      </c>
      <c r="H611">
        <v>4766.5400390000004</v>
      </c>
    </row>
    <row r="612" spans="1:8" x14ac:dyDescent="0.25">
      <c r="A612" t="s">
        <v>172</v>
      </c>
      <c r="B612" t="s">
        <v>877</v>
      </c>
      <c r="C612" s="1">
        <v>45597</v>
      </c>
      <c r="D612">
        <v>49388</v>
      </c>
      <c r="E612">
        <v>1318469</v>
      </c>
      <c r="F612">
        <v>6.5</v>
      </c>
      <c r="G612">
        <v>1.0670000310000001</v>
      </c>
      <c r="H612">
        <v>0</v>
      </c>
    </row>
    <row r="613" spans="1:8" x14ac:dyDescent="0.25">
      <c r="A613" t="s">
        <v>172</v>
      </c>
      <c r="B613" t="s">
        <v>877</v>
      </c>
      <c r="C613" s="1">
        <v>45627</v>
      </c>
      <c r="D613">
        <v>37802</v>
      </c>
      <c r="E613">
        <v>1356271</v>
      </c>
      <c r="F613">
        <v>6.55</v>
      </c>
      <c r="G613">
        <v>0.870999992</v>
      </c>
      <c r="H613">
        <v>3114.5500489999999</v>
      </c>
    </row>
    <row r="614" spans="1:8" x14ac:dyDescent="0.25">
      <c r="A614" t="s">
        <v>173</v>
      </c>
      <c r="B614" t="s">
        <v>876</v>
      </c>
      <c r="C614" s="1">
        <v>44562</v>
      </c>
      <c r="D614">
        <v>31475</v>
      </c>
      <c r="E614">
        <v>31475</v>
      </c>
      <c r="F614">
        <v>6.41</v>
      </c>
      <c r="G614">
        <v>0.709999979</v>
      </c>
      <c r="H614">
        <v>0</v>
      </c>
    </row>
    <row r="615" spans="1:8" x14ac:dyDescent="0.25">
      <c r="A615" t="s">
        <v>173</v>
      </c>
      <c r="B615" t="s">
        <v>876</v>
      </c>
      <c r="C615" s="1">
        <v>44593</v>
      </c>
      <c r="D615">
        <v>37806</v>
      </c>
      <c r="E615">
        <v>69281</v>
      </c>
      <c r="F615">
        <v>6.4</v>
      </c>
      <c r="G615">
        <v>0.89300000700000004</v>
      </c>
      <c r="H615">
        <v>0</v>
      </c>
    </row>
    <row r="616" spans="1:8" x14ac:dyDescent="0.25">
      <c r="A616" t="s">
        <v>173</v>
      </c>
      <c r="B616" t="s">
        <v>876</v>
      </c>
      <c r="C616" s="1">
        <v>44621</v>
      </c>
      <c r="D616">
        <v>23045</v>
      </c>
      <c r="E616">
        <v>92326</v>
      </c>
      <c r="F616">
        <v>6.46</v>
      </c>
      <c r="G616">
        <v>0.644999981</v>
      </c>
      <c r="H616">
        <v>5762.0698240000002</v>
      </c>
    </row>
    <row r="617" spans="1:8" x14ac:dyDescent="0.25">
      <c r="A617" t="s">
        <v>173</v>
      </c>
      <c r="B617" t="s">
        <v>876</v>
      </c>
      <c r="C617" s="1">
        <v>44652</v>
      </c>
      <c r="D617">
        <v>40424</v>
      </c>
      <c r="E617">
        <v>132750</v>
      </c>
      <c r="F617">
        <v>6.5</v>
      </c>
      <c r="G617">
        <v>0.866999984</v>
      </c>
      <c r="H617">
        <v>2094.889893</v>
      </c>
    </row>
    <row r="618" spans="1:8" x14ac:dyDescent="0.25">
      <c r="A618" t="s">
        <v>173</v>
      </c>
      <c r="B618" t="s">
        <v>876</v>
      </c>
      <c r="C618" s="1">
        <v>44682</v>
      </c>
      <c r="D618">
        <v>29941</v>
      </c>
      <c r="E618">
        <v>162691</v>
      </c>
      <c r="F618">
        <v>6.5</v>
      </c>
      <c r="G618">
        <v>0.644999981</v>
      </c>
      <c r="H618">
        <v>3647.8798830000001</v>
      </c>
    </row>
    <row r="619" spans="1:8" x14ac:dyDescent="0.25">
      <c r="A619" t="s">
        <v>173</v>
      </c>
      <c r="B619" t="s">
        <v>876</v>
      </c>
      <c r="C619" s="1">
        <v>44713</v>
      </c>
      <c r="D619">
        <v>23965</v>
      </c>
      <c r="E619">
        <v>186656</v>
      </c>
      <c r="F619">
        <v>6.56</v>
      </c>
      <c r="G619">
        <v>0.66699999600000004</v>
      </c>
      <c r="H619">
        <v>0</v>
      </c>
    </row>
    <row r="620" spans="1:8" x14ac:dyDescent="0.25">
      <c r="A620" t="s">
        <v>173</v>
      </c>
      <c r="B620" t="s">
        <v>876</v>
      </c>
      <c r="C620" s="1">
        <v>44743</v>
      </c>
      <c r="D620">
        <v>15660</v>
      </c>
      <c r="E620">
        <v>202316</v>
      </c>
      <c r="F620">
        <v>6.66</v>
      </c>
      <c r="G620">
        <v>0.41899999999999998</v>
      </c>
      <c r="H620">
        <v>0</v>
      </c>
    </row>
    <row r="621" spans="1:8" x14ac:dyDescent="0.25">
      <c r="A621" t="s">
        <v>173</v>
      </c>
      <c r="B621" t="s">
        <v>876</v>
      </c>
      <c r="C621" s="1">
        <v>44774</v>
      </c>
      <c r="D621">
        <v>42186</v>
      </c>
      <c r="E621">
        <v>244502</v>
      </c>
      <c r="F621">
        <v>6.7</v>
      </c>
      <c r="G621">
        <v>0.935000002</v>
      </c>
      <c r="H621">
        <v>0</v>
      </c>
    </row>
    <row r="622" spans="1:8" x14ac:dyDescent="0.25">
      <c r="A622" t="s">
        <v>173</v>
      </c>
      <c r="B622" t="s">
        <v>876</v>
      </c>
      <c r="C622" s="1">
        <v>44805</v>
      </c>
      <c r="D622">
        <v>30680</v>
      </c>
      <c r="E622">
        <v>275182</v>
      </c>
      <c r="F622">
        <v>6.65</v>
      </c>
      <c r="G622">
        <v>0.83300000399999996</v>
      </c>
      <c r="H622">
        <v>0</v>
      </c>
    </row>
    <row r="623" spans="1:8" x14ac:dyDescent="0.25">
      <c r="A623" t="s">
        <v>173</v>
      </c>
      <c r="B623" t="s">
        <v>876</v>
      </c>
      <c r="C623" s="1">
        <v>44835</v>
      </c>
      <c r="D623">
        <v>51478</v>
      </c>
      <c r="E623">
        <v>326660</v>
      </c>
      <c r="F623">
        <v>6.51</v>
      </c>
      <c r="G623">
        <v>1.097000003</v>
      </c>
      <c r="H623">
        <v>0</v>
      </c>
    </row>
    <row r="624" spans="1:8" x14ac:dyDescent="0.25">
      <c r="A624" t="s">
        <v>173</v>
      </c>
      <c r="B624" t="s">
        <v>876</v>
      </c>
      <c r="C624" s="1">
        <v>44866</v>
      </c>
      <c r="D624">
        <v>39195</v>
      </c>
      <c r="E624">
        <v>365855</v>
      </c>
      <c r="F624">
        <v>6.54</v>
      </c>
      <c r="G624">
        <v>0.76700002</v>
      </c>
      <c r="H624">
        <v>0</v>
      </c>
    </row>
    <row r="625" spans="1:8" x14ac:dyDescent="0.25">
      <c r="A625" t="s">
        <v>173</v>
      </c>
      <c r="B625" t="s">
        <v>876</v>
      </c>
      <c r="C625" s="1">
        <v>44896</v>
      </c>
      <c r="D625">
        <v>39805</v>
      </c>
      <c r="E625">
        <v>405660</v>
      </c>
      <c r="F625">
        <v>6.53</v>
      </c>
      <c r="G625">
        <v>0.741999984</v>
      </c>
      <c r="H625">
        <v>3744.8100589999999</v>
      </c>
    </row>
    <row r="626" spans="1:8" x14ac:dyDescent="0.25">
      <c r="A626" t="s">
        <v>173</v>
      </c>
      <c r="B626" t="s">
        <v>876</v>
      </c>
      <c r="C626" s="1">
        <v>44927</v>
      </c>
      <c r="D626">
        <v>39986</v>
      </c>
      <c r="E626">
        <v>445646</v>
      </c>
      <c r="F626">
        <v>6.64</v>
      </c>
      <c r="G626">
        <v>0.870999992</v>
      </c>
      <c r="H626">
        <v>4095.820068</v>
      </c>
    </row>
    <row r="627" spans="1:8" x14ac:dyDescent="0.25">
      <c r="A627" t="s">
        <v>173</v>
      </c>
      <c r="B627" t="s">
        <v>876</v>
      </c>
      <c r="C627" s="1">
        <v>44958</v>
      </c>
      <c r="D627">
        <v>29722</v>
      </c>
      <c r="E627">
        <v>475368</v>
      </c>
      <c r="F627">
        <v>6.57</v>
      </c>
      <c r="G627">
        <v>0.786000013</v>
      </c>
      <c r="H627">
        <v>0</v>
      </c>
    </row>
    <row r="628" spans="1:8" x14ac:dyDescent="0.25">
      <c r="A628" t="s">
        <v>173</v>
      </c>
      <c r="B628" t="s">
        <v>876</v>
      </c>
      <c r="C628" s="1">
        <v>44986</v>
      </c>
      <c r="D628">
        <v>30511</v>
      </c>
      <c r="E628">
        <v>505879</v>
      </c>
      <c r="F628">
        <v>6.5</v>
      </c>
      <c r="G628">
        <v>0.676999986</v>
      </c>
      <c r="H628">
        <v>0</v>
      </c>
    </row>
    <row r="629" spans="1:8" x14ac:dyDescent="0.25">
      <c r="A629" t="s">
        <v>173</v>
      </c>
      <c r="B629" t="s">
        <v>876</v>
      </c>
      <c r="C629" s="1">
        <v>45017</v>
      </c>
      <c r="D629">
        <v>24554</v>
      </c>
      <c r="E629">
        <v>530433</v>
      </c>
      <c r="F629">
        <v>6.45</v>
      </c>
      <c r="G629">
        <v>0.56699997199999996</v>
      </c>
      <c r="H629">
        <v>4460.6801759999998</v>
      </c>
    </row>
    <row r="630" spans="1:8" x14ac:dyDescent="0.25">
      <c r="A630" t="s">
        <v>173</v>
      </c>
      <c r="B630" t="s">
        <v>876</v>
      </c>
      <c r="C630" s="1">
        <v>45047</v>
      </c>
      <c r="D630">
        <v>40049</v>
      </c>
      <c r="E630">
        <v>570482</v>
      </c>
      <c r="F630">
        <v>6.43</v>
      </c>
      <c r="G630">
        <v>0.838999987</v>
      </c>
      <c r="H630">
        <v>0</v>
      </c>
    </row>
    <row r="631" spans="1:8" x14ac:dyDescent="0.25">
      <c r="A631" t="s">
        <v>173</v>
      </c>
      <c r="B631" t="s">
        <v>876</v>
      </c>
      <c r="C631" s="1">
        <v>45078</v>
      </c>
      <c r="D631">
        <v>45028</v>
      </c>
      <c r="E631">
        <v>615510</v>
      </c>
      <c r="F631">
        <v>6.47</v>
      </c>
      <c r="G631">
        <v>0.93300002800000004</v>
      </c>
      <c r="H631">
        <v>4295.7299800000001</v>
      </c>
    </row>
    <row r="632" spans="1:8" x14ac:dyDescent="0.25">
      <c r="A632" t="s">
        <v>173</v>
      </c>
      <c r="B632" t="s">
        <v>876</v>
      </c>
      <c r="C632" s="1">
        <v>45108</v>
      </c>
      <c r="D632">
        <v>42764</v>
      </c>
      <c r="E632">
        <v>658274</v>
      </c>
      <c r="F632">
        <v>6.41</v>
      </c>
      <c r="G632">
        <v>0.870999992</v>
      </c>
      <c r="H632">
        <v>0</v>
      </c>
    </row>
    <row r="633" spans="1:8" x14ac:dyDescent="0.25">
      <c r="A633" t="s">
        <v>173</v>
      </c>
      <c r="B633" t="s">
        <v>876</v>
      </c>
      <c r="C633" s="1">
        <v>45139</v>
      </c>
      <c r="D633">
        <v>45791</v>
      </c>
      <c r="E633">
        <v>704065</v>
      </c>
      <c r="F633">
        <v>6.42</v>
      </c>
      <c r="G633">
        <v>0.902999997</v>
      </c>
      <c r="H633">
        <v>415.2000122</v>
      </c>
    </row>
    <row r="634" spans="1:8" x14ac:dyDescent="0.25">
      <c r="A634" t="s">
        <v>173</v>
      </c>
      <c r="B634" t="s">
        <v>876</v>
      </c>
      <c r="C634" s="1">
        <v>45170</v>
      </c>
      <c r="D634">
        <v>38531</v>
      </c>
      <c r="E634">
        <v>742596</v>
      </c>
      <c r="F634">
        <v>6.47</v>
      </c>
      <c r="G634">
        <v>0.76700002</v>
      </c>
      <c r="H634">
        <v>0</v>
      </c>
    </row>
    <row r="635" spans="1:8" x14ac:dyDescent="0.25">
      <c r="A635" t="s">
        <v>173</v>
      </c>
      <c r="B635" t="s">
        <v>876</v>
      </c>
      <c r="C635" s="1">
        <v>45200</v>
      </c>
      <c r="D635">
        <v>40328</v>
      </c>
      <c r="E635">
        <v>782924</v>
      </c>
      <c r="F635">
        <v>6.56</v>
      </c>
      <c r="G635">
        <v>0.935000002</v>
      </c>
      <c r="H635">
        <v>0</v>
      </c>
    </row>
    <row r="636" spans="1:8" x14ac:dyDescent="0.25">
      <c r="A636" t="s">
        <v>173</v>
      </c>
      <c r="B636" t="s">
        <v>876</v>
      </c>
      <c r="C636" s="1">
        <v>45231</v>
      </c>
      <c r="D636">
        <v>43102</v>
      </c>
      <c r="E636">
        <v>826026</v>
      </c>
      <c r="F636">
        <v>6.58</v>
      </c>
      <c r="G636">
        <v>0.866999984</v>
      </c>
      <c r="H636">
        <v>0</v>
      </c>
    </row>
    <row r="637" spans="1:8" x14ac:dyDescent="0.25">
      <c r="A637" t="s">
        <v>173</v>
      </c>
      <c r="B637" t="s">
        <v>876</v>
      </c>
      <c r="C637" s="1">
        <v>45261</v>
      </c>
      <c r="D637">
        <v>41567</v>
      </c>
      <c r="E637">
        <v>867593</v>
      </c>
      <c r="F637">
        <v>6.48</v>
      </c>
      <c r="G637">
        <v>0.741999984</v>
      </c>
      <c r="H637">
        <v>0</v>
      </c>
    </row>
    <row r="638" spans="1:8" x14ac:dyDescent="0.25">
      <c r="A638" t="s">
        <v>173</v>
      </c>
      <c r="B638" t="s">
        <v>876</v>
      </c>
      <c r="C638" s="1">
        <v>45292</v>
      </c>
      <c r="D638">
        <v>31888</v>
      </c>
      <c r="E638">
        <v>899481</v>
      </c>
      <c r="F638">
        <v>6.52</v>
      </c>
      <c r="G638">
        <v>0.709999979</v>
      </c>
      <c r="H638">
        <v>1998.089966</v>
      </c>
    </row>
    <row r="639" spans="1:8" x14ac:dyDescent="0.25">
      <c r="A639" t="s">
        <v>173</v>
      </c>
      <c r="B639" t="s">
        <v>876</v>
      </c>
      <c r="C639" s="1">
        <v>45323</v>
      </c>
      <c r="D639">
        <v>44245</v>
      </c>
      <c r="E639">
        <v>943726</v>
      </c>
      <c r="F639">
        <v>6.54</v>
      </c>
      <c r="G639">
        <v>1.1720000509999999</v>
      </c>
      <c r="H639">
        <v>0</v>
      </c>
    </row>
    <row r="640" spans="1:8" x14ac:dyDescent="0.25">
      <c r="A640" t="s">
        <v>173</v>
      </c>
      <c r="B640" t="s">
        <v>876</v>
      </c>
      <c r="C640" s="1">
        <v>45352</v>
      </c>
      <c r="D640">
        <v>44315</v>
      </c>
      <c r="E640">
        <v>988041</v>
      </c>
      <c r="F640">
        <v>6.65</v>
      </c>
      <c r="G640">
        <v>0.967999995</v>
      </c>
      <c r="H640">
        <v>0</v>
      </c>
    </row>
    <row r="641" spans="1:8" x14ac:dyDescent="0.25">
      <c r="A641" t="s">
        <v>173</v>
      </c>
      <c r="B641" t="s">
        <v>876</v>
      </c>
      <c r="C641" s="1">
        <v>45383</v>
      </c>
      <c r="D641">
        <v>31783</v>
      </c>
      <c r="E641">
        <v>1019824</v>
      </c>
      <c r="F641">
        <v>6.56</v>
      </c>
      <c r="G641">
        <v>0.80000001200000004</v>
      </c>
      <c r="H641">
        <v>6369.4101559999999</v>
      </c>
    </row>
    <row r="642" spans="1:8" x14ac:dyDescent="0.25">
      <c r="A642" t="s">
        <v>173</v>
      </c>
      <c r="B642" t="s">
        <v>876</v>
      </c>
      <c r="C642" s="1">
        <v>45413</v>
      </c>
      <c r="D642">
        <v>35242</v>
      </c>
      <c r="E642">
        <v>1055066</v>
      </c>
      <c r="F642">
        <v>6.57</v>
      </c>
      <c r="G642">
        <v>0.870999992</v>
      </c>
      <c r="H642">
        <v>1355.3000489999999</v>
      </c>
    </row>
    <row r="643" spans="1:8" x14ac:dyDescent="0.25">
      <c r="A643" t="s">
        <v>173</v>
      </c>
      <c r="B643" t="s">
        <v>876</v>
      </c>
      <c r="C643" s="1">
        <v>45444</v>
      </c>
      <c r="D643">
        <v>45192</v>
      </c>
      <c r="E643">
        <v>1100258</v>
      </c>
      <c r="F643">
        <v>6.52</v>
      </c>
      <c r="G643">
        <v>0.866999984</v>
      </c>
      <c r="H643">
        <v>2587.48999</v>
      </c>
    </row>
    <row r="644" spans="1:8" x14ac:dyDescent="0.25">
      <c r="A644" t="s">
        <v>173</v>
      </c>
      <c r="B644" t="s">
        <v>876</v>
      </c>
      <c r="C644" s="1">
        <v>45474</v>
      </c>
      <c r="D644">
        <v>54102</v>
      </c>
      <c r="E644">
        <v>1154360</v>
      </c>
      <c r="F644">
        <v>6.51</v>
      </c>
      <c r="G644">
        <v>1.194000006</v>
      </c>
      <c r="H644">
        <v>0</v>
      </c>
    </row>
    <row r="645" spans="1:8" x14ac:dyDescent="0.25">
      <c r="A645" t="s">
        <v>173</v>
      </c>
      <c r="B645" t="s">
        <v>876</v>
      </c>
      <c r="C645" s="1">
        <v>45505</v>
      </c>
      <c r="D645">
        <v>30149</v>
      </c>
      <c r="E645">
        <v>1184509</v>
      </c>
      <c r="F645">
        <v>6.41</v>
      </c>
      <c r="G645">
        <v>0.676999986</v>
      </c>
      <c r="H645">
        <v>3160.540039</v>
      </c>
    </row>
    <row r="646" spans="1:8" x14ac:dyDescent="0.25">
      <c r="A646" t="s">
        <v>173</v>
      </c>
      <c r="B646" t="s">
        <v>876</v>
      </c>
      <c r="C646" s="1">
        <v>45536</v>
      </c>
      <c r="D646">
        <v>32555</v>
      </c>
      <c r="E646">
        <v>1217064</v>
      </c>
      <c r="F646">
        <v>6.39</v>
      </c>
      <c r="G646">
        <v>0.73299998</v>
      </c>
      <c r="H646">
        <v>833.39001459999997</v>
      </c>
    </row>
    <row r="647" spans="1:8" x14ac:dyDescent="0.25">
      <c r="A647" t="s">
        <v>173</v>
      </c>
      <c r="B647" t="s">
        <v>876</v>
      </c>
      <c r="C647" s="1">
        <v>45566</v>
      </c>
      <c r="D647">
        <v>39377</v>
      </c>
      <c r="E647">
        <v>1256441</v>
      </c>
      <c r="F647">
        <v>6.4</v>
      </c>
      <c r="G647">
        <v>1.031999946</v>
      </c>
      <c r="H647">
        <v>2752.139893</v>
      </c>
    </row>
    <row r="648" spans="1:8" x14ac:dyDescent="0.25">
      <c r="A648" t="s">
        <v>173</v>
      </c>
      <c r="B648" t="s">
        <v>876</v>
      </c>
      <c r="C648" s="1">
        <v>45597</v>
      </c>
      <c r="D648">
        <v>28730</v>
      </c>
      <c r="E648">
        <v>1285171</v>
      </c>
      <c r="F648">
        <v>6.49</v>
      </c>
      <c r="G648">
        <v>0.80000001200000004</v>
      </c>
      <c r="H648">
        <v>1792.4300539999999</v>
      </c>
    </row>
    <row r="649" spans="1:8" x14ac:dyDescent="0.25">
      <c r="A649" t="s">
        <v>173</v>
      </c>
      <c r="B649" t="s">
        <v>876</v>
      </c>
      <c r="C649" s="1">
        <v>45627</v>
      </c>
      <c r="D649">
        <v>30362</v>
      </c>
      <c r="E649">
        <v>1315533</v>
      </c>
      <c r="F649">
        <v>6.49</v>
      </c>
      <c r="G649">
        <v>0.902999997</v>
      </c>
      <c r="H649">
        <v>0</v>
      </c>
    </row>
    <row r="650" spans="1:8" x14ac:dyDescent="0.25">
      <c r="A650" t="s">
        <v>174</v>
      </c>
      <c r="B650" t="s">
        <v>879</v>
      </c>
      <c r="C650" s="1">
        <v>44562</v>
      </c>
      <c r="D650">
        <v>41220</v>
      </c>
      <c r="E650">
        <v>41220</v>
      </c>
      <c r="F650">
        <v>6.47</v>
      </c>
      <c r="G650">
        <v>0.935000002</v>
      </c>
      <c r="H650">
        <v>0</v>
      </c>
    </row>
    <row r="651" spans="1:8" x14ac:dyDescent="0.25">
      <c r="A651" t="s">
        <v>174</v>
      </c>
      <c r="B651" t="s">
        <v>879</v>
      </c>
      <c r="C651" s="1">
        <v>44593</v>
      </c>
      <c r="D651">
        <v>36322</v>
      </c>
      <c r="E651">
        <v>77542</v>
      </c>
      <c r="F651">
        <v>6.6</v>
      </c>
      <c r="G651">
        <v>0.92900002000000004</v>
      </c>
      <c r="H651">
        <v>5424.1201170000004</v>
      </c>
    </row>
    <row r="652" spans="1:8" x14ac:dyDescent="0.25">
      <c r="A652" t="s">
        <v>174</v>
      </c>
      <c r="B652" t="s">
        <v>879</v>
      </c>
      <c r="C652" s="1">
        <v>44621</v>
      </c>
      <c r="D652">
        <v>54216</v>
      </c>
      <c r="E652">
        <v>131758</v>
      </c>
      <c r="F652">
        <v>6.54</v>
      </c>
      <c r="G652">
        <v>1.258000016</v>
      </c>
      <c r="H652">
        <v>2654.73999</v>
      </c>
    </row>
    <row r="653" spans="1:8" x14ac:dyDescent="0.25">
      <c r="A653" t="s">
        <v>174</v>
      </c>
      <c r="B653" t="s">
        <v>879</v>
      </c>
      <c r="C653" s="1">
        <v>44652</v>
      </c>
      <c r="D653">
        <v>50794</v>
      </c>
      <c r="E653">
        <v>182552</v>
      </c>
      <c r="F653">
        <v>6.56</v>
      </c>
      <c r="G653">
        <v>1.1670000549999999</v>
      </c>
      <c r="H653">
        <v>4989.4301759999998</v>
      </c>
    </row>
    <row r="654" spans="1:8" x14ac:dyDescent="0.25">
      <c r="A654" t="s">
        <v>174</v>
      </c>
      <c r="B654" t="s">
        <v>879</v>
      </c>
      <c r="C654" s="1">
        <v>44682</v>
      </c>
      <c r="D654">
        <v>49476</v>
      </c>
      <c r="E654">
        <v>232028</v>
      </c>
      <c r="F654">
        <v>6.46</v>
      </c>
      <c r="G654">
        <v>1.031999946</v>
      </c>
      <c r="H654">
        <v>0</v>
      </c>
    </row>
    <row r="655" spans="1:8" x14ac:dyDescent="0.25">
      <c r="A655" t="s">
        <v>174</v>
      </c>
      <c r="B655" t="s">
        <v>879</v>
      </c>
      <c r="C655" s="1">
        <v>44713</v>
      </c>
      <c r="D655">
        <v>34427</v>
      </c>
      <c r="E655">
        <v>266455</v>
      </c>
      <c r="F655">
        <v>6.49</v>
      </c>
      <c r="G655">
        <v>0.80000001200000004</v>
      </c>
      <c r="H655">
        <v>0</v>
      </c>
    </row>
    <row r="656" spans="1:8" x14ac:dyDescent="0.25">
      <c r="A656" t="s">
        <v>174</v>
      </c>
      <c r="B656" t="s">
        <v>879</v>
      </c>
      <c r="C656" s="1">
        <v>44743</v>
      </c>
      <c r="D656">
        <v>33887</v>
      </c>
      <c r="E656">
        <v>300342</v>
      </c>
      <c r="F656">
        <v>6.49</v>
      </c>
      <c r="G656">
        <v>0.676999986</v>
      </c>
      <c r="H656">
        <v>567.47998050000001</v>
      </c>
    </row>
    <row r="657" spans="1:8" x14ac:dyDescent="0.25">
      <c r="A657" t="s">
        <v>174</v>
      </c>
      <c r="B657" t="s">
        <v>879</v>
      </c>
      <c r="C657" s="1">
        <v>44774</v>
      </c>
      <c r="D657">
        <v>35683</v>
      </c>
      <c r="E657">
        <v>336025</v>
      </c>
      <c r="F657">
        <v>6.49</v>
      </c>
      <c r="G657">
        <v>0.870999992</v>
      </c>
      <c r="H657">
        <v>0</v>
      </c>
    </row>
    <row r="658" spans="1:8" x14ac:dyDescent="0.25">
      <c r="A658" t="s">
        <v>174</v>
      </c>
      <c r="B658" t="s">
        <v>879</v>
      </c>
      <c r="C658" s="1">
        <v>44805</v>
      </c>
      <c r="D658">
        <v>42215</v>
      </c>
      <c r="E658">
        <v>378240</v>
      </c>
      <c r="F658">
        <v>6.48</v>
      </c>
      <c r="G658">
        <v>0.89999997600000003</v>
      </c>
      <c r="H658">
        <v>2765.25</v>
      </c>
    </row>
    <row r="659" spans="1:8" x14ac:dyDescent="0.25">
      <c r="A659" t="s">
        <v>174</v>
      </c>
      <c r="B659" t="s">
        <v>879</v>
      </c>
      <c r="C659" s="1">
        <v>44835</v>
      </c>
      <c r="D659">
        <v>31237</v>
      </c>
      <c r="E659">
        <v>409477</v>
      </c>
      <c r="F659">
        <v>6.45</v>
      </c>
      <c r="G659">
        <v>0.676999986</v>
      </c>
      <c r="H659">
        <v>1147.880005</v>
      </c>
    </row>
    <row r="660" spans="1:8" x14ac:dyDescent="0.25">
      <c r="A660" t="s">
        <v>174</v>
      </c>
      <c r="B660" t="s">
        <v>879</v>
      </c>
      <c r="C660" s="1">
        <v>44866</v>
      </c>
      <c r="D660">
        <v>47842</v>
      </c>
      <c r="E660">
        <v>457319</v>
      </c>
      <c r="F660">
        <v>6.48</v>
      </c>
      <c r="G660">
        <v>1.1670000549999999</v>
      </c>
      <c r="H660">
        <v>0</v>
      </c>
    </row>
    <row r="661" spans="1:8" x14ac:dyDescent="0.25">
      <c r="A661" t="s">
        <v>174</v>
      </c>
      <c r="B661" t="s">
        <v>879</v>
      </c>
      <c r="C661" s="1">
        <v>44896</v>
      </c>
      <c r="D661">
        <v>51322</v>
      </c>
      <c r="E661">
        <v>508641</v>
      </c>
      <c r="F661">
        <v>6.45</v>
      </c>
      <c r="G661">
        <v>1.161000013</v>
      </c>
      <c r="H661">
        <v>2029.6099850000001</v>
      </c>
    </row>
    <row r="662" spans="1:8" x14ac:dyDescent="0.25">
      <c r="A662" t="s">
        <v>174</v>
      </c>
      <c r="B662" t="s">
        <v>879</v>
      </c>
      <c r="C662" s="1">
        <v>44927</v>
      </c>
      <c r="D662">
        <v>39160</v>
      </c>
      <c r="E662">
        <v>547801</v>
      </c>
      <c r="F662">
        <v>6.45</v>
      </c>
      <c r="G662">
        <v>0.902999997</v>
      </c>
      <c r="H662">
        <v>4096.0698240000002</v>
      </c>
    </row>
    <row r="663" spans="1:8" x14ac:dyDescent="0.25">
      <c r="A663" t="s">
        <v>174</v>
      </c>
      <c r="B663" t="s">
        <v>879</v>
      </c>
      <c r="C663" s="1">
        <v>44958</v>
      </c>
      <c r="D663">
        <v>27120</v>
      </c>
      <c r="E663">
        <v>574921</v>
      </c>
      <c r="F663">
        <v>6.39</v>
      </c>
      <c r="G663">
        <v>0.60699999299999996</v>
      </c>
      <c r="H663">
        <v>0</v>
      </c>
    </row>
    <row r="664" spans="1:8" x14ac:dyDescent="0.25">
      <c r="A664" t="s">
        <v>174</v>
      </c>
      <c r="B664" t="s">
        <v>879</v>
      </c>
      <c r="C664" s="1">
        <v>44986</v>
      </c>
      <c r="D664">
        <v>29436</v>
      </c>
      <c r="E664">
        <v>604357</v>
      </c>
      <c r="F664">
        <v>6.44</v>
      </c>
      <c r="G664">
        <v>0.709999979</v>
      </c>
      <c r="H664">
        <v>0</v>
      </c>
    </row>
    <row r="665" spans="1:8" x14ac:dyDescent="0.25">
      <c r="A665" t="s">
        <v>174</v>
      </c>
      <c r="B665" t="s">
        <v>879</v>
      </c>
      <c r="C665" s="1">
        <v>45017</v>
      </c>
      <c r="D665">
        <v>34537</v>
      </c>
      <c r="E665">
        <v>638894</v>
      </c>
      <c r="F665">
        <v>6.46</v>
      </c>
      <c r="G665">
        <v>0.76700002</v>
      </c>
      <c r="H665">
        <v>4204.4799800000001</v>
      </c>
    </row>
    <row r="666" spans="1:8" x14ac:dyDescent="0.25">
      <c r="A666" t="s">
        <v>174</v>
      </c>
      <c r="B666" t="s">
        <v>879</v>
      </c>
      <c r="C666" s="1">
        <v>45047</v>
      </c>
      <c r="D666">
        <v>24275</v>
      </c>
      <c r="E666">
        <v>663169</v>
      </c>
      <c r="F666">
        <v>6.52</v>
      </c>
      <c r="G666">
        <v>0.644999981</v>
      </c>
      <c r="H666">
        <v>241.5099945</v>
      </c>
    </row>
    <row r="667" spans="1:8" x14ac:dyDescent="0.25">
      <c r="A667" t="s">
        <v>174</v>
      </c>
      <c r="B667" t="s">
        <v>879</v>
      </c>
      <c r="C667" s="1">
        <v>45078</v>
      </c>
      <c r="D667">
        <v>28767</v>
      </c>
      <c r="E667">
        <v>691936</v>
      </c>
      <c r="F667">
        <v>6.46</v>
      </c>
      <c r="G667">
        <v>0.66699999600000004</v>
      </c>
      <c r="H667">
        <v>2799.080078</v>
      </c>
    </row>
    <row r="668" spans="1:8" x14ac:dyDescent="0.25">
      <c r="A668" t="s">
        <v>174</v>
      </c>
      <c r="B668" t="s">
        <v>879</v>
      </c>
      <c r="C668" s="1">
        <v>45108</v>
      </c>
      <c r="D668">
        <v>44365</v>
      </c>
      <c r="E668">
        <v>736301</v>
      </c>
      <c r="F668">
        <v>6.52</v>
      </c>
      <c r="G668">
        <v>1.128999949</v>
      </c>
      <c r="H668">
        <v>0</v>
      </c>
    </row>
    <row r="669" spans="1:8" x14ac:dyDescent="0.25">
      <c r="A669" t="s">
        <v>174</v>
      </c>
      <c r="B669" t="s">
        <v>879</v>
      </c>
      <c r="C669" s="1">
        <v>45139</v>
      </c>
      <c r="D669">
        <v>40158</v>
      </c>
      <c r="E669">
        <v>776459</v>
      </c>
      <c r="F669">
        <v>6.49</v>
      </c>
      <c r="G669">
        <v>0.902999997</v>
      </c>
      <c r="H669">
        <v>0</v>
      </c>
    </row>
    <row r="670" spans="1:8" x14ac:dyDescent="0.25">
      <c r="A670" t="s">
        <v>174</v>
      </c>
      <c r="B670" t="s">
        <v>879</v>
      </c>
      <c r="C670" s="1">
        <v>45170</v>
      </c>
      <c r="D670">
        <v>40483</v>
      </c>
      <c r="E670">
        <v>816942</v>
      </c>
      <c r="F670">
        <v>6.51</v>
      </c>
      <c r="G670">
        <v>0.83300000399999996</v>
      </c>
      <c r="H670">
        <v>0</v>
      </c>
    </row>
    <row r="671" spans="1:8" x14ac:dyDescent="0.25">
      <c r="A671" t="s">
        <v>174</v>
      </c>
      <c r="B671" t="s">
        <v>879</v>
      </c>
      <c r="C671" s="1">
        <v>45200</v>
      </c>
      <c r="D671">
        <v>54057</v>
      </c>
      <c r="E671">
        <v>870999</v>
      </c>
      <c r="F671">
        <v>6.48</v>
      </c>
      <c r="G671">
        <v>1.128999949</v>
      </c>
      <c r="H671">
        <v>0</v>
      </c>
    </row>
    <row r="672" spans="1:8" x14ac:dyDescent="0.25">
      <c r="A672" t="s">
        <v>174</v>
      </c>
      <c r="B672" t="s">
        <v>879</v>
      </c>
      <c r="C672" s="1">
        <v>45231</v>
      </c>
      <c r="D672">
        <v>35728</v>
      </c>
      <c r="E672">
        <v>906727</v>
      </c>
      <c r="F672">
        <v>6.53</v>
      </c>
      <c r="G672">
        <v>0.96700000799999997</v>
      </c>
      <c r="H672">
        <v>0</v>
      </c>
    </row>
    <row r="673" spans="1:8" x14ac:dyDescent="0.25">
      <c r="A673" t="s">
        <v>174</v>
      </c>
      <c r="B673" t="s">
        <v>879</v>
      </c>
      <c r="C673" s="1">
        <v>45261</v>
      </c>
      <c r="D673">
        <v>28366</v>
      </c>
      <c r="E673">
        <v>935093</v>
      </c>
      <c r="F673">
        <v>6.54</v>
      </c>
      <c r="G673">
        <v>0.709999979</v>
      </c>
      <c r="H673">
        <v>0</v>
      </c>
    </row>
    <row r="674" spans="1:8" x14ac:dyDescent="0.25">
      <c r="A674" t="s">
        <v>174</v>
      </c>
      <c r="B674" t="s">
        <v>879</v>
      </c>
      <c r="C674" s="1">
        <v>45292</v>
      </c>
      <c r="D674">
        <v>32927</v>
      </c>
      <c r="E674">
        <v>968020</v>
      </c>
      <c r="F674">
        <v>6.53</v>
      </c>
      <c r="G674">
        <v>0.644999981</v>
      </c>
      <c r="H674">
        <v>0</v>
      </c>
    </row>
    <row r="675" spans="1:8" x14ac:dyDescent="0.25">
      <c r="A675" t="s">
        <v>174</v>
      </c>
      <c r="B675" t="s">
        <v>879</v>
      </c>
      <c r="C675" s="1">
        <v>45323</v>
      </c>
      <c r="D675">
        <v>38116</v>
      </c>
      <c r="E675">
        <v>1006136</v>
      </c>
      <c r="F675">
        <v>6.49</v>
      </c>
      <c r="G675">
        <v>0.79299998299999996</v>
      </c>
      <c r="H675">
        <v>0</v>
      </c>
    </row>
    <row r="676" spans="1:8" x14ac:dyDescent="0.25">
      <c r="A676" t="s">
        <v>174</v>
      </c>
      <c r="B676" t="s">
        <v>879</v>
      </c>
      <c r="C676" s="1">
        <v>45352</v>
      </c>
      <c r="D676">
        <v>36880</v>
      </c>
      <c r="E676">
        <v>1043016</v>
      </c>
      <c r="F676">
        <v>6.45</v>
      </c>
      <c r="G676">
        <v>0.773999989</v>
      </c>
      <c r="H676">
        <v>0</v>
      </c>
    </row>
    <row r="677" spans="1:8" x14ac:dyDescent="0.25">
      <c r="A677" t="s">
        <v>174</v>
      </c>
      <c r="B677" t="s">
        <v>879</v>
      </c>
      <c r="C677" s="1">
        <v>45383</v>
      </c>
      <c r="D677">
        <v>43198</v>
      </c>
      <c r="E677">
        <v>1086214</v>
      </c>
      <c r="F677">
        <v>6.38</v>
      </c>
      <c r="G677">
        <v>0.866999984</v>
      </c>
      <c r="H677">
        <v>0</v>
      </c>
    </row>
    <row r="678" spans="1:8" x14ac:dyDescent="0.25">
      <c r="A678" t="s">
        <v>174</v>
      </c>
      <c r="B678" t="s">
        <v>879</v>
      </c>
      <c r="C678" s="1">
        <v>45413</v>
      </c>
      <c r="D678">
        <v>27506</v>
      </c>
      <c r="E678">
        <v>1113720</v>
      </c>
      <c r="F678">
        <v>6.36</v>
      </c>
      <c r="G678">
        <v>0.644999981</v>
      </c>
      <c r="H678">
        <v>0</v>
      </c>
    </row>
    <row r="679" spans="1:8" x14ac:dyDescent="0.25">
      <c r="A679" t="s">
        <v>174</v>
      </c>
      <c r="B679" t="s">
        <v>879</v>
      </c>
      <c r="C679" s="1">
        <v>45444</v>
      </c>
      <c r="D679">
        <v>36780</v>
      </c>
      <c r="E679">
        <v>1150500</v>
      </c>
      <c r="F679">
        <v>6.41</v>
      </c>
      <c r="G679">
        <v>0.76700002</v>
      </c>
      <c r="H679">
        <v>3385.7700199999999</v>
      </c>
    </row>
    <row r="680" spans="1:8" x14ac:dyDescent="0.25">
      <c r="A680" t="s">
        <v>174</v>
      </c>
      <c r="B680" t="s">
        <v>879</v>
      </c>
      <c r="C680" s="1">
        <v>45474</v>
      </c>
      <c r="D680">
        <v>37295</v>
      </c>
      <c r="E680">
        <v>1187795</v>
      </c>
      <c r="F680">
        <v>6.52</v>
      </c>
      <c r="G680">
        <v>0.805999994</v>
      </c>
      <c r="H680">
        <v>0</v>
      </c>
    </row>
    <row r="681" spans="1:8" x14ac:dyDescent="0.25">
      <c r="A681" t="s">
        <v>174</v>
      </c>
      <c r="B681" t="s">
        <v>879</v>
      </c>
      <c r="C681" s="1">
        <v>45505</v>
      </c>
      <c r="D681">
        <v>36416</v>
      </c>
      <c r="E681">
        <v>1224211</v>
      </c>
      <c r="F681">
        <v>6.58</v>
      </c>
      <c r="G681">
        <v>0.838999987</v>
      </c>
      <c r="H681">
        <v>0</v>
      </c>
    </row>
    <row r="682" spans="1:8" x14ac:dyDescent="0.25">
      <c r="A682" t="s">
        <v>174</v>
      </c>
      <c r="B682" t="s">
        <v>879</v>
      </c>
      <c r="C682" s="1">
        <v>45536</v>
      </c>
      <c r="D682">
        <v>39939</v>
      </c>
      <c r="E682">
        <v>1264150</v>
      </c>
      <c r="F682">
        <v>6.68</v>
      </c>
      <c r="G682">
        <v>0.89999997600000003</v>
      </c>
      <c r="H682">
        <v>4531.7597660000001</v>
      </c>
    </row>
    <row r="683" spans="1:8" x14ac:dyDescent="0.25">
      <c r="A683" t="s">
        <v>174</v>
      </c>
      <c r="B683" t="s">
        <v>879</v>
      </c>
      <c r="C683" s="1">
        <v>45566</v>
      </c>
      <c r="D683">
        <v>39644</v>
      </c>
      <c r="E683">
        <v>1303794</v>
      </c>
      <c r="F683">
        <v>6.63</v>
      </c>
      <c r="G683">
        <v>0.967999995</v>
      </c>
      <c r="H683">
        <v>0</v>
      </c>
    </row>
    <row r="684" spans="1:8" x14ac:dyDescent="0.25">
      <c r="A684" t="s">
        <v>174</v>
      </c>
      <c r="B684" t="s">
        <v>879</v>
      </c>
      <c r="C684" s="1">
        <v>45597</v>
      </c>
      <c r="D684">
        <v>21311</v>
      </c>
      <c r="E684">
        <v>1325105</v>
      </c>
      <c r="F684">
        <v>6.61</v>
      </c>
      <c r="G684">
        <v>0.5</v>
      </c>
      <c r="H684">
        <v>3755.0500489999999</v>
      </c>
    </row>
    <row r="685" spans="1:8" x14ac:dyDescent="0.25">
      <c r="A685" t="s">
        <v>174</v>
      </c>
      <c r="B685" t="s">
        <v>879</v>
      </c>
      <c r="C685" s="1">
        <v>45627</v>
      </c>
      <c r="D685">
        <v>37228</v>
      </c>
      <c r="E685">
        <v>1362333</v>
      </c>
      <c r="F685">
        <v>6.45</v>
      </c>
      <c r="G685">
        <v>0.838999987</v>
      </c>
      <c r="H685">
        <v>0</v>
      </c>
    </row>
    <row r="686" spans="1:8" x14ac:dyDescent="0.25">
      <c r="A686" t="s">
        <v>175</v>
      </c>
      <c r="B686" t="s">
        <v>878</v>
      </c>
      <c r="C686" s="1">
        <v>44562</v>
      </c>
      <c r="D686">
        <v>56399</v>
      </c>
      <c r="E686">
        <v>56399</v>
      </c>
      <c r="F686">
        <v>6.55</v>
      </c>
      <c r="G686">
        <v>1.2259999509999999</v>
      </c>
      <c r="H686">
        <v>1922.839966</v>
      </c>
    </row>
    <row r="687" spans="1:8" x14ac:dyDescent="0.25">
      <c r="A687" t="s">
        <v>175</v>
      </c>
      <c r="B687" t="s">
        <v>878</v>
      </c>
      <c r="C687" s="1">
        <v>44593</v>
      </c>
      <c r="D687">
        <v>40478</v>
      </c>
      <c r="E687">
        <v>96877</v>
      </c>
      <c r="F687">
        <v>6.54</v>
      </c>
      <c r="G687">
        <v>0.963999987</v>
      </c>
      <c r="H687">
        <v>0</v>
      </c>
    </row>
    <row r="688" spans="1:8" x14ac:dyDescent="0.25">
      <c r="A688" t="s">
        <v>175</v>
      </c>
      <c r="B688" t="s">
        <v>878</v>
      </c>
      <c r="C688" s="1">
        <v>44621</v>
      </c>
      <c r="D688">
        <v>35929</v>
      </c>
      <c r="E688">
        <v>132806</v>
      </c>
      <c r="F688">
        <v>6.49</v>
      </c>
      <c r="G688">
        <v>0.838999987</v>
      </c>
      <c r="H688">
        <v>0</v>
      </c>
    </row>
    <row r="689" spans="1:8" x14ac:dyDescent="0.25">
      <c r="A689" t="s">
        <v>175</v>
      </c>
      <c r="B689" t="s">
        <v>878</v>
      </c>
      <c r="C689" s="1">
        <v>44652</v>
      </c>
      <c r="D689">
        <v>43992</v>
      </c>
      <c r="E689">
        <v>176798</v>
      </c>
      <c r="F689">
        <v>6.43</v>
      </c>
      <c r="G689">
        <v>1.0329999919999999</v>
      </c>
      <c r="H689">
        <v>4024.540039</v>
      </c>
    </row>
    <row r="690" spans="1:8" x14ac:dyDescent="0.25">
      <c r="A690" t="s">
        <v>175</v>
      </c>
      <c r="B690" t="s">
        <v>878</v>
      </c>
      <c r="C690" s="1">
        <v>44682</v>
      </c>
      <c r="D690">
        <v>34820</v>
      </c>
      <c r="E690">
        <v>211618</v>
      </c>
      <c r="F690">
        <v>6.38</v>
      </c>
      <c r="G690">
        <v>0.709999979</v>
      </c>
      <c r="H690">
        <v>0</v>
      </c>
    </row>
    <row r="691" spans="1:8" x14ac:dyDescent="0.25">
      <c r="A691" t="s">
        <v>175</v>
      </c>
      <c r="B691" t="s">
        <v>878</v>
      </c>
      <c r="C691" s="1">
        <v>44713</v>
      </c>
      <c r="D691">
        <v>35823</v>
      </c>
      <c r="E691">
        <v>247441</v>
      </c>
      <c r="F691">
        <v>6.39</v>
      </c>
      <c r="G691">
        <v>0.83300000399999996</v>
      </c>
      <c r="H691">
        <v>2218.179932</v>
      </c>
    </row>
    <row r="692" spans="1:8" x14ac:dyDescent="0.25">
      <c r="A692" t="s">
        <v>175</v>
      </c>
      <c r="B692" t="s">
        <v>878</v>
      </c>
      <c r="C692" s="1">
        <v>44743</v>
      </c>
      <c r="D692">
        <v>29360</v>
      </c>
      <c r="E692">
        <v>276801</v>
      </c>
      <c r="F692">
        <v>6.42</v>
      </c>
      <c r="G692">
        <v>0.58099997000000003</v>
      </c>
      <c r="H692">
        <v>0</v>
      </c>
    </row>
    <row r="693" spans="1:8" x14ac:dyDescent="0.25">
      <c r="A693" t="s">
        <v>175</v>
      </c>
      <c r="B693" t="s">
        <v>878</v>
      </c>
      <c r="C693" s="1">
        <v>44774</v>
      </c>
      <c r="D693">
        <v>39071</v>
      </c>
      <c r="E693">
        <v>315872</v>
      </c>
      <c r="F693">
        <v>6.51</v>
      </c>
      <c r="G693">
        <v>0.870999992</v>
      </c>
      <c r="H693">
        <v>2898.929932</v>
      </c>
    </row>
    <row r="694" spans="1:8" x14ac:dyDescent="0.25">
      <c r="A694" t="s">
        <v>175</v>
      </c>
      <c r="B694" t="s">
        <v>878</v>
      </c>
      <c r="C694" s="1">
        <v>44805</v>
      </c>
      <c r="D694">
        <v>34161</v>
      </c>
      <c r="E694">
        <v>350033</v>
      </c>
      <c r="F694">
        <v>6.5</v>
      </c>
      <c r="G694">
        <v>0.69999998799999996</v>
      </c>
      <c r="H694">
        <v>0</v>
      </c>
    </row>
    <row r="695" spans="1:8" x14ac:dyDescent="0.25">
      <c r="A695" t="s">
        <v>175</v>
      </c>
      <c r="B695" t="s">
        <v>878</v>
      </c>
      <c r="C695" s="1">
        <v>44835</v>
      </c>
      <c r="D695">
        <v>26277</v>
      </c>
      <c r="E695">
        <v>376310</v>
      </c>
      <c r="F695">
        <v>6.49</v>
      </c>
      <c r="G695">
        <v>0.644999981</v>
      </c>
      <c r="H695">
        <v>1082.98999</v>
      </c>
    </row>
    <row r="696" spans="1:8" x14ac:dyDescent="0.25">
      <c r="A696" t="s">
        <v>175</v>
      </c>
      <c r="B696" t="s">
        <v>878</v>
      </c>
      <c r="C696" s="1">
        <v>44866</v>
      </c>
      <c r="D696">
        <v>25374</v>
      </c>
      <c r="E696">
        <v>401684</v>
      </c>
      <c r="F696">
        <v>6.35</v>
      </c>
      <c r="G696">
        <v>0.66699999600000004</v>
      </c>
      <c r="H696">
        <v>2675.1599120000001</v>
      </c>
    </row>
    <row r="697" spans="1:8" x14ac:dyDescent="0.25">
      <c r="A697" t="s">
        <v>175</v>
      </c>
      <c r="B697" t="s">
        <v>878</v>
      </c>
      <c r="C697" s="1">
        <v>44896</v>
      </c>
      <c r="D697">
        <v>44200</v>
      </c>
      <c r="E697">
        <v>445884</v>
      </c>
      <c r="F697">
        <v>6.38</v>
      </c>
      <c r="G697">
        <v>0.935000002</v>
      </c>
      <c r="H697">
        <v>0</v>
      </c>
    </row>
    <row r="698" spans="1:8" x14ac:dyDescent="0.25">
      <c r="A698" t="s">
        <v>175</v>
      </c>
      <c r="B698" t="s">
        <v>878</v>
      </c>
      <c r="C698" s="1">
        <v>44927</v>
      </c>
      <c r="D698">
        <v>44674</v>
      </c>
      <c r="E698">
        <v>490558</v>
      </c>
      <c r="F698">
        <v>6.41</v>
      </c>
      <c r="G698">
        <v>0.870999992</v>
      </c>
      <c r="H698">
        <v>3711.6599120000001</v>
      </c>
    </row>
    <row r="699" spans="1:8" x14ac:dyDescent="0.25">
      <c r="A699" t="s">
        <v>175</v>
      </c>
      <c r="B699" t="s">
        <v>878</v>
      </c>
      <c r="C699" s="1">
        <v>44958</v>
      </c>
      <c r="D699">
        <v>47892</v>
      </c>
      <c r="E699">
        <v>538450</v>
      </c>
      <c r="F699">
        <v>6.46</v>
      </c>
      <c r="G699">
        <v>1.0709999800000001</v>
      </c>
      <c r="H699">
        <v>0</v>
      </c>
    </row>
    <row r="700" spans="1:8" x14ac:dyDescent="0.25">
      <c r="A700" t="s">
        <v>175</v>
      </c>
      <c r="B700" t="s">
        <v>878</v>
      </c>
      <c r="C700" s="1">
        <v>44986</v>
      </c>
      <c r="D700">
        <v>33116</v>
      </c>
      <c r="E700">
        <v>571566</v>
      </c>
      <c r="F700">
        <v>6.46</v>
      </c>
      <c r="G700">
        <v>0.676999986</v>
      </c>
      <c r="H700">
        <v>588.70001219999995</v>
      </c>
    </row>
    <row r="701" spans="1:8" x14ac:dyDescent="0.25">
      <c r="A701" t="s">
        <v>175</v>
      </c>
      <c r="B701" t="s">
        <v>878</v>
      </c>
      <c r="C701" s="1">
        <v>45017</v>
      </c>
      <c r="D701">
        <v>50405</v>
      </c>
      <c r="E701">
        <v>621971</v>
      </c>
      <c r="F701">
        <v>6.47</v>
      </c>
      <c r="G701">
        <v>1.1670000549999999</v>
      </c>
      <c r="H701">
        <v>0</v>
      </c>
    </row>
    <row r="702" spans="1:8" x14ac:dyDescent="0.25">
      <c r="A702" t="s">
        <v>175</v>
      </c>
      <c r="B702" t="s">
        <v>878</v>
      </c>
      <c r="C702" s="1">
        <v>45047</v>
      </c>
      <c r="D702">
        <v>26931</v>
      </c>
      <c r="E702">
        <v>648902</v>
      </c>
      <c r="F702">
        <v>6.52</v>
      </c>
      <c r="G702">
        <v>0.709999979</v>
      </c>
      <c r="H702">
        <v>1372.1400149999999</v>
      </c>
    </row>
    <row r="703" spans="1:8" x14ac:dyDescent="0.25">
      <c r="A703" t="s">
        <v>175</v>
      </c>
      <c r="B703" t="s">
        <v>878</v>
      </c>
      <c r="C703" s="1">
        <v>45078</v>
      </c>
      <c r="D703">
        <v>34221</v>
      </c>
      <c r="E703">
        <v>683123</v>
      </c>
      <c r="F703">
        <v>6.49</v>
      </c>
      <c r="G703">
        <v>0.76700002</v>
      </c>
      <c r="H703">
        <v>0</v>
      </c>
    </row>
    <row r="704" spans="1:8" x14ac:dyDescent="0.25">
      <c r="A704" t="s">
        <v>175</v>
      </c>
      <c r="B704" t="s">
        <v>878</v>
      </c>
      <c r="C704" s="1">
        <v>45108</v>
      </c>
      <c r="D704">
        <v>21330</v>
      </c>
      <c r="E704">
        <v>704453</v>
      </c>
      <c r="F704">
        <v>6.47</v>
      </c>
      <c r="G704">
        <v>0.58099997000000003</v>
      </c>
      <c r="H704">
        <v>0</v>
      </c>
    </row>
    <row r="705" spans="1:8" x14ac:dyDescent="0.25">
      <c r="A705" t="s">
        <v>175</v>
      </c>
      <c r="B705" t="s">
        <v>878</v>
      </c>
      <c r="C705" s="1">
        <v>45139</v>
      </c>
      <c r="D705">
        <v>27872</v>
      </c>
      <c r="E705">
        <v>732325</v>
      </c>
      <c r="F705">
        <v>6.47</v>
      </c>
      <c r="G705">
        <v>0.676999986</v>
      </c>
      <c r="H705">
        <v>2897.3701169999999</v>
      </c>
    </row>
    <row r="706" spans="1:8" x14ac:dyDescent="0.25">
      <c r="A706" t="s">
        <v>175</v>
      </c>
      <c r="B706" t="s">
        <v>878</v>
      </c>
      <c r="C706" s="1">
        <v>45170</v>
      </c>
      <c r="D706">
        <v>35797</v>
      </c>
      <c r="E706">
        <v>768122</v>
      </c>
      <c r="F706">
        <v>6.53</v>
      </c>
      <c r="G706">
        <v>0.89999997600000003</v>
      </c>
      <c r="H706">
        <v>0</v>
      </c>
    </row>
    <row r="707" spans="1:8" x14ac:dyDescent="0.25">
      <c r="A707" t="s">
        <v>175</v>
      </c>
      <c r="B707" t="s">
        <v>878</v>
      </c>
      <c r="C707" s="1">
        <v>45200</v>
      </c>
      <c r="D707">
        <v>44292</v>
      </c>
      <c r="E707">
        <v>812414</v>
      </c>
      <c r="F707">
        <v>6.52</v>
      </c>
      <c r="G707">
        <v>1.097000003</v>
      </c>
      <c r="H707">
        <v>4803.6899409999996</v>
      </c>
    </row>
    <row r="708" spans="1:8" x14ac:dyDescent="0.25">
      <c r="A708" t="s">
        <v>175</v>
      </c>
      <c r="B708" t="s">
        <v>878</v>
      </c>
      <c r="C708" s="1">
        <v>45231</v>
      </c>
      <c r="D708">
        <v>43448</v>
      </c>
      <c r="E708">
        <v>855862</v>
      </c>
      <c r="F708">
        <v>6.52</v>
      </c>
      <c r="G708">
        <v>1.1000000240000001</v>
      </c>
      <c r="H708">
        <v>0</v>
      </c>
    </row>
    <row r="709" spans="1:8" x14ac:dyDescent="0.25">
      <c r="A709" t="s">
        <v>175</v>
      </c>
      <c r="B709" t="s">
        <v>878</v>
      </c>
      <c r="C709" s="1">
        <v>45261</v>
      </c>
      <c r="D709">
        <v>49586</v>
      </c>
      <c r="E709">
        <v>905448</v>
      </c>
      <c r="F709">
        <v>6.46</v>
      </c>
      <c r="G709">
        <v>1.031999946</v>
      </c>
      <c r="H709">
        <v>0</v>
      </c>
    </row>
    <row r="710" spans="1:8" x14ac:dyDescent="0.25">
      <c r="A710" t="s">
        <v>175</v>
      </c>
      <c r="B710" t="s">
        <v>878</v>
      </c>
      <c r="C710" s="1">
        <v>45292</v>
      </c>
      <c r="D710">
        <v>41609</v>
      </c>
      <c r="E710">
        <v>947057</v>
      </c>
      <c r="F710">
        <v>6.45</v>
      </c>
      <c r="G710">
        <v>1.031999946</v>
      </c>
      <c r="H710">
        <v>0</v>
      </c>
    </row>
    <row r="711" spans="1:8" x14ac:dyDescent="0.25">
      <c r="A711" t="s">
        <v>175</v>
      </c>
      <c r="B711" t="s">
        <v>878</v>
      </c>
      <c r="C711" s="1">
        <v>45323</v>
      </c>
      <c r="D711">
        <v>33384</v>
      </c>
      <c r="E711">
        <v>980441</v>
      </c>
      <c r="F711">
        <v>6.46</v>
      </c>
      <c r="G711">
        <v>0.82800000900000004</v>
      </c>
      <c r="H711">
        <v>1092.599976</v>
      </c>
    </row>
    <row r="712" spans="1:8" x14ac:dyDescent="0.25">
      <c r="A712" t="s">
        <v>175</v>
      </c>
      <c r="B712" t="s">
        <v>878</v>
      </c>
      <c r="C712" s="1">
        <v>45352</v>
      </c>
      <c r="D712">
        <v>41664</v>
      </c>
      <c r="E712">
        <v>1022105</v>
      </c>
      <c r="F712">
        <v>6.47</v>
      </c>
      <c r="G712">
        <v>0.902999997</v>
      </c>
      <c r="H712">
        <v>974.84997559999999</v>
      </c>
    </row>
    <row r="713" spans="1:8" x14ac:dyDescent="0.25">
      <c r="A713" t="s">
        <v>175</v>
      </c>
      <c r="B713" t="s">
        <v>878</v>
      </c>
      <c r="C713" s="1">
        <v>45383</v>
      </c>
      <c r="D713">
        <v>27588</v>
      </c>
      <c r="E713">
        <v>1049693</v>
      </c>
      <c r="F713">
        <v>6.4</v>
      </c>
      <c r="G713">
        <v>0.69999998799999996</v>
      </c>
      <c r="H713">
        <v>2858.790039</v>
      </c>
    </row>
    <row r="714" spans="1:8" x14ac:dyDescent="0.25">
      <c r="A714" t="s">
        <v>175</v>
      </c>
      <c r="B714" t="s">
        <v>878</v>
      </c>
      <c r="C714" s="1">
        <v>45413</v>
      </c>
      <c r="D714">
        <v>36694</v>
      </c>
      <c r="E714">
        <v>1086387</v>
      </c>
      <c r="F714">
        <v>6.43</v>
      </c>
      <c r="G714">
        <v>0.870999992</v>
      </c>
      <c r="H714">
        <v>3145.51001</v>
      </c>
    </row>
    <row r="715" spans="1:8" x14ac:dyDescent="0.25">
      <c r="A715" t="s">
        <v>175</v>
      </c>
      <c r="B715" t="s">
        <v>878</v>
      </c>
      <c r="C715" s="1">
        <v>45444</v>
      </c>
      <c r="D715">
        <v>28811</v>
      </c>
      <c r="E715">
        <v>1115198</v>
      </c>
      <c r="F715">
        <v>6.49</v>
      </c>
      <c r="G715">
        <v>0.76700002</v>
      </c>
      <c r="H715">
        <v>115.26000209999999</v>
      </c>
    </row>
    <row r="716" spans="1:8" x14ac:dyDescent="0.25">
      <c r="A716" t="s">
        <v>175</v>
      </c>
      <c r="B716" t="s">
        <v>878</v>
      </c>
      <c r="C716" s="1">
        <v>45474</v>
      </c>
      <c r="D716">
        <v>41653</v>
      </c>
      <c r="E716">
        <v>1156851</v>
      </c>
      <c r="F716">
        <v>6.64</v>
      </c>
      <c r="G716">
        <v>0.935000002</v>
      </c>
      <c r="H716">
        <v>4027.280029</v>
      </c>
    </row>
    <row r="717" spans="1:8" x14ac:dyDescent="0.25">
      <c r="A717" t="s">
        <v>175</v>
      </c>
      <c r="B717" t="s">
        <v>878</v>
      </c>
      <c r="C717" s="1">
        <v>45505</v>
      </c>
      <c r="D717">
        <v>45494</v>
      </c>
      <c r="E717">
        <v>1202345</v>
      </c>
      <c r="F717">
        <v>6.61</v>
      </c>
      <c r="G717">
        <v>1.097000003</v>
      </c>
      <c r="H717">
        <v>0</v>
      </c>
    </row>
    <row r="718" spans="1:8" x14ac:dyDescent="0.25">
      <c r="A718" t="s">
        <v>175</v>
      </c>
      <c r="B718" t="s">
        <v>878</v>
      </c>
      <c r="C718" s="1">
        <v>45536</v>
      </c>
      <c r="D718">
        <v>36834</v>
      </c>
      <c r="E718">
        <v>1239179</v>
      </c>
      <c r="F718">
        <v>6.54</v>
      </c>
      <c r="G718">
        <v>0.96700000799999997</v>
      </c>
      <c r="H718">
        <v>3671.6298830000001</v>
      </c>
    </row>
    <row r="719" spans="1:8" x14ac:dyDescent="0.25">
      <c r="A719" t="s">
        <v>175</v>
      </c>
      <c r="B719" t="s">
        <v>878</v>
      </c>
      <c r="C719" s="1">
        <v>45566</v>
      </c>
      <c r="D719">
        <v>46455</v>
      </c>
      <c r="E719">
        <v>1285634</v>
      </c>
      <c r="F719">
        <v>6.53</v>
      </c>
      <c r="G719">
        <v>1.289999962</v>
      </c>
      <c r="H719">
        <v>0</v>
      </c>
    </row>
    <row r="720" spans="1:8" x14ac:dyDescent="0.25">
      <c r="A720" t="s">
        <v>175</v>
      </c>
      <c r="B720" t="s">
        <v>878</v>
      </c>
      <c r="C720" s="1">
        <v>45597</v>
      </c>
      <c r="D720">
        <v>53041</v>
      </c>
      <c r="E720">
        <v>1338675</v>
      </c>
      <c r="F720">
        <v>6.52</v>
      </c>
      <c r="G720">
        <v>1.1000000240000001</v>
      </c>
      <c r="H720">
        <v>0</v>
      </c>
    </row>
    <row r="721" spans="1:8" x14ac:dyDescent="0.25">
      <c r="A721" t="s">
        <v>175</v>
      </c>
      <c r="B721" t="s">
        <v>878</v>
      </c>
      <c r="C721" s="1">
        <v>45627</v>
      </c>
      <c r="D721">
        <v>31622</v>
      </c>
      <c r="E721">
        <v>1370297</v>
      </c>
      <c r="F721">
        <v>6.62</v>
      </c>
      <c r="G721">
        <v>0.515999973</v>
      </c>
      <c r="H721">
        <v>0</v>
      </c>
    </row>
    <row r="722" spans="1:8" x14ac:dyDescent="0.25">
      <c r="A722" t="s">
        <v>176</v>
      </c>
      <c r="B722" t="s">
        <v>881</v>
      </c>
      <c r="C722" s="1">
        <v>44562</v>
      </c>
      <c r="D722">
        <v>45730</v>
      </c>
      <c r="E722">
        <v>45730</v>
      </c>
      <c r="F722">
        <v>6.42</v>
      </c>
      <c r="G722">
        <v>1.128999949</v>
      </c>
      <c r="H722">
        <v>0</v>
      </c>
    </row>
    <row r="723" spans="1:8" x14ac:dyDescent="0.25">
      <c r="A723" t="s">
        <v>176</v>
      </c>
      <c r="B723" t="s">
        <v>881</v>
      </c>
      <c r="C723" s="1">
        <v>44593</v>
      </c>
      <c r="D723">
        <v>20174</v>
      </c>
      <c r="E723">
        <v>65904</v>
      </c>
      <c r="F723">
        <v>6.57</v>
      </c>
      <c r="G723">
        <v>0.75</v>
      </c>
      <c r="H723">
        <v>1779.6400149999999</v>
      </c>
    </row>
    <row r="724" spans="1:8" x14ac:dyDescent="0.25">
      <c r="A724" t="s">
        <v>176</v>
      </c>
      <c r="B724" t="s">
        <v>881</v>
      </c>
      <c r="C724" s="1">
        <v>44621</v>
      </c>
      <c r="D724">
        <v>24811</v>
      </c>
      <c r="E724">
        <v>90715</v>
      </c>
      <c r="F724">
        <v>6.51</v>
      </c>
      <c r="G724">
        <v>0.547999978</v>
      </c>
      <c r="H724">
        <v>0</v>
      </c>
    </row>
    <row r="725" spans="1:8" x14ac:dyDescent="0.25">
      <c r="A725" t="s">
        <v>176</v>
      </c>
      <c r="B725" t="s">
        <v>881</v>
      </c>
      <c r="C725" s="1">
        <v>44652</v>
      </c>
      <c r="D725">
        <v>35470</v>
      </c>
      <c r="E725">
        <v>126185</v>
      </c>
      <c r="F725">
        <v>6.52</v>
      </c>
      <c r="G725">
        <v>1</v>
      </c>
      <c r="H725">
        <v>3676.3701169999999</v>
      </c>
    </row>
    <row r="726" spans="1:8" x14ac:dyDescent="0.25">
      <c r="A726" t="s">
        <v>176</v>
      </c>
      <c r="B726" t="s">
        <v>881</v>
      </c>
      <c r="C726" s="1">
        <v>44682</v>
      </c>
      <c r="D726">
        <v>33677</v>
      </c>
      <c r="E726">
        <v>159862</v>
      </c>
      <c r="F726">
        <v>6.44</v>
      </c>
      <c r="G726">
        <v>0.741999984</v>
      </c>
      <c r="H726">
        <v>0</v>
      </c>
    </row>
    <row r="727" spans="1:8" x14ac:dyDescent="0.25">
      <c r="A727" t="s">
        <v>176</v>
      </c>
      <c r="B727" t="s">
        <v>881</v>
      </c>
      <c r="C727" s="1">
        <v>44713</v>
      </c>
      <c r="D727">
        <v>31805</v>
      </c>
      <c r="E727">
        <v>191667</v>
      </c>
      <c r="F727">
        <v>6.46</v>
      </c>
      <c r="G727">
        <v>0.66699999600000004</v>
      </c>
      <c r="H727">
        <v>1919.670044</v>
      </c>
    </row>
    <row r="728" spans="1:8" x14ac:dyDescent="0.25">
      <c r="A728" t="s">
        <v>176</v>
      </c>
      <c r="B728" t="s">
        <v>881</v>
      </c>
      <c r="C728" s="1">
        <v>44743</v>
      </c>
      <c r="D728">
        <v>30523</v>
      </c>
      <c r="E728">
        <v>222190</v>
      </c>
      <c r="F728">
        <v>6.55</v>
      </c>
      <c r="G728">
        <v>0.870999992</v>
      </c>
      <c r="H728">
        <v>0</v>
      </c>
    </row>
    <row r="729" spans="1:8" x14ac:dyDescent="0.25">
      <c r="A729" t="s">
        <v>176</v>
      </c>
      <c r="B729" t="s">
        <v>881</v>
      </c>
      <c r="C729" s="1">
        <v>44774</v>
      </c>
      <c r="D729">
        <v>31284</v>
      </c>
      <c r="E729">
        <v>253474</v>
      </c>
      <c r="F729">
        <v>6.57</v>
      </c>
      <c r="G729">
        <v>0.773999989</v>
      </c>
      <c r="H729">
        <v>1370.8199460000001</v>
      </c>
    </row>
    <row r="730" spans="1:8" x14ac:dyDescent="0.25">
      <c r="A730" t="s">
        <v>176</v>
      </c>
      <c r="B730" t="s">
        <v>881</v>
      </c>
      <c r="C730" s="1">
        <v>44805</v>
      </c>
      <c r="D730">
        <v>31915</v>
      </c>
      <c r="E730">
        <v>285389</v>
      </c>
      <c r="F730">
        <v>6.6</v>
      </c>
      <c r="G730">
        <v>0.83300000399999996</v>
      </c>
      <c r="H730">
        <v>665.26000980000003</v>
      </c>
    </row>
    <row r="731" spans="1:8" x14ac:dyDescent="0.25">
      <c r="A731" t="s">
        <v>176</v>
      </c>
      <c r="B731" t="s">
        <v>881</v>
      </c>
      <c r="C731" s="1">
        <v>44835</v>
      </c>
      <c r="D731">
        <v>57767</v>
      </c>
      <c r="E731">
        <v>343156</v>
      </c>
      <c r="F731">
        <v>6.53</v>
      </c>
      <c r="G731">
        <v>1.386999965</v>
      </c>
      <c r="H731">
        <v>783.33001709999996</v>
      </c>
    </row>
    <row r="732" spans="1:8" x14ac:dyDescent="0.25">
      <c r="A732" t="s">
        <v>176</v>
      </c>
      <c r="B732" t="s">
        <v>881</v>
      </c>
      <c r="C732" s="1">
        <v>44866</v>
      </c>
      <c r="D732">
        <v>27927</v>
      </c>
      <c r="E732">
        <v>371083</v>
      </c>
      <c r="F732">
        <v>6.43</v>
      </c>
      <c r="G732">
        <v>0.60000002399999997</v>
      </c>
      <c r="H732">
        <v>0</v>
      </c>
    </row>
    <row r="733" spans="1:8" x14ac:dyDescent="0.25">
      <c r="A733" t="s">
        <v>176</v>
      </c>
      <c r="B733" t="s">
        <v>881</v>
      </c>
      <c r="C733" s="1">
        <v>44896</v>
      </c>
      <c r="D733">
        <v>28261</v>
      </c>
      <c r="E733">
        <v>399344</v>
      </c>
      <c r="F733">
        <v>6.43</v>
      </c>
      <c r="G733">
        <v>0.644999981</v>
      </c>
      <c r="H733">
        <v>3177.209961</v>
      </c>
    </row>
    <row r="734" spans="1:8" x14ac:dyDescent="0.25">
      <c r="A734" t="s">
        <v>176</v>
      </c>
      <c r="B734" t="s">
        <v>881</v>
      </c>
      <c r="C734" s="1">
        <v>44927</v>
      </c>
      <c r="D734">
        <v>34975</v>
      </c>
      <c r="E734">
        <v>434319</v>
      </c>
      <c r="F734">
        <v>6.44</v>
      </c>
      <c r="G734">
        <v>0.805999994</v>
      </c>
      <c r="H734">
        <v>3250.73999</v>
      </c>
    </row>
    <row r="735" spans="1:8" x14ac:dyDescent="0.25">
      <c r="A735" t="s">
        <v>176</v>
      </c>
      <c r="B735" t="s">
        <v>881</v>
      </c>
      <c r="C735" s="1">
        <v>44958</v>
      </c>
      <c r="D735">
        <v>22011</v>
      </c>
      <c r="E735">
        <v>456330</v>
      </c>
      <c r="F735">
        <v>6.46</v>
      </c>
      <c r="G735">
        <v>0.57099997999999996</v>
      </c>
      <c r="H735">
        <v>0</v>
      </c>
    </row>
    <row r="736" spans="1:8" x14ac:dyDescent="0.25">
      <c r="A736" t="s">
        <v>176</v>
      </c>
      <c r="B736" t="s">
        <v>881</v>
      </c>
      <c r="C736" s="1">
        <v>44986</v>
      </c>
      <c r="D736">
        <v>37984</v>
      </c>
      <c r="E736">
        <v>494314</v>
      </c>
      <c r="F736">
        <v>6.52</v>
      </c>
      <c r="G736">
        <v>0.805999994</v>
      </c>
      <c r="H736">
        <v>0</v>
      </c>
    </row>
    <row r="737" spans="1:8" x14ac:dyDescent="0.25">
      <c r="A737" t="s">
        <v>176</v>
      </c>
      <c r="B737" t="s">
        <v>881</v>
      </c>
      <c r="C737" s="1">
        <v>45017</v>
      </c>
      <c r="D737">
        <v>43810</v>
      </c>
      <c r="E737">
        <v>538124</v>
      </c>
      <c r="F737">
        <v>6.48</v>
      </c>
      <c r="G737">
        <v>0.96700000799999997</v>
      </c>
      <c r="H737">
        <v>1770.530029</v>
      </c>
    </row>
    <row r="738" spans="1:8" x14ac:dyDescent="0.25">
      <c r="A738" t="s">
        <v>176</v>
      </c>
      <c r="B738" t="s">
        <v>881</v>
      </c>
      <c r="C738" s="1">
        <v>45047</v>
      </c>
      <c r="D738">
        <v>45983</v>
      </c>
      <c r="E738">
        <v>584107</v>
      </c>
      <c r="F738">
        <v>6.54</v>
      </c>
      <c r="G738">
        <v>0.870999992</v>
      </c>
      <c r="H738">
        <v>5350.3500979999999</v>
      </c>
    </row>
    <row r="739" spans="1:8" x14ac:dyDescent="0.25">
      <c r="A739" t="s">
        <v>176</v>
      </c>
      <c r="B739" t="s">
        <v>881</v>
      </c>
      <c r="C739" s="1">
        <v>45078</v>
      </c>
      <c r="D739">
        <v>16434</v>
      </c>
      <c r="E739">
        <v>600541</v>
      </c>
      <c r="F739">
        <v>6.5</v>
      </c>
      <c r="G739">
        <v>0.432999998</v>
      </c>
      <c r="H739">
        <v>3762.75</v>
      </c>
    </row>
    <row r="740" spans="1:8" x14ac:dyDescent="0.25">
      <c r="A740" t="s">
        <v>176</v>
      </c>
      <c r="B740" t="s">
        <v>881</v>
      </c>
      <c r="C740" s="1">
        <v>45108</v>
      </c>
      <c r="D740">
        <v>38803</v>
      </c>
      <c r="E740">
        <v>639344</v>
      </c>
      <c r="F740">
        <v>6.52</v>
      </c>
      <c r="G740">
        <v>0.902999997</v>
      </c>
      <c r="H740">
        <v>2115.679932</v>
      </c>
    </row>
    <row r="741" spans="1:8" x14ac:dyDescent="0.25">
      <c r="A741" t="s">
        <v>176</v>
      </c>
      <c r="B741" t="s">
        <v>881</v>
      </c>
      <c r="C741" s="1">
        <v>45139</v>
      </c>
      <c r="D741">
        <v>30622</v>
      </c>
      <c r="E741">
        <v>669966</v>
      </c>
      <c r="F741">
        <v>6.51</v>
      </c>
      <c r="G741">
        <v>0.676999986</v>
      </c>
      <c r="H741">
        <v>0</v>
      </c>
    </row>
    <row r="742" spans="1:8" x14ac:dyDescent="0.25">
      <c r="A742" t="s">
        <v>176</v>
      </c>
      <c r="B742" t="s">
        <v>881</v>
      </c>
      <c r="C742" s="1">
        <v>45170</v>
      </c>
      <c r="D742">
        <v>30541</v>
      </c>
      <c r="E742">
        <v>700507</v>
      </c>
      <c r="F742">
        <v>6.5</v>
      </c>
      <c r="G742">
        <v>0.73299998</v>
      </c>
      <c r="H742">
        <v>4435.830078</v>
      </c>
    </row>
    <row r="743" spans="1:8" x14ac:dyDescent="0.25">
      <c r="A743" t="s">
        <v>176</v>
      </c>
      <c r="B743" t="s">
        <v>881</v>
      </c>
      <c r="C743" s="1">
        <v>45200</v>
      </c>
      <c r="D743">
        <v>35655</v>
      </c>
      <c r="E743">
        <v>736162</v>
      </c>
      <c r="F743">
        <v>6.47</v>
      </c>
      <c r="G743">
        <v>0.805999994</v>
      </c>
      <c r="H743">
        <v>3574.669922</v>
      </c>
    </row>
    <row r="744" spans="1:8" x14ac:dyDescent="0.25">
      <c r="A744" t="s">
        <v>176</v>
      </c>
      <c r="B744" t="s">
        <v>881</v>
      </c>
      <c r="C744" s="1">
        <v>45231</v>
      </c>
      <c r="D744">
        <v>31137</v>
      </c>
      <c r="E744">
        <v>767299</v>
      </c>
      <c r="F744">
        <v>6.49</v>
      </c>
      <c r="G744">
        <v>0.76700002</v>
      </c>
      <c r="H744">
        <v>1226.900024</v>
      </c>
    </row>
    <row r="745" spans="1:8" x14ac:dyDescent="0.25">
      <c r="A745" t="s">
        <v>176</v>
      </c>
      <c r="B745" t="s">
        <v>881</v>
      </c>
      <c r="C745" s="1">
        <v>45261</v>
      </c>
      <c r="D745">
        <v>34160</v>
      </c>
      <c r="E745">
        <v>801459</v>
      </c>
      <c r="F745">
        <v>6.43</v>
      </c>
      <c r="G745">
        <v>0.838999987</v>
      </c>
      <c r="H745">
        <v>3172.1000979999999</v>
      </c>
    </row>
    <row r="746" spans="1:8" x14ac:dyDescent="0.25">
      <c r="A746" t="s">
        <v>176</v>
      </c>
      <c r="B746" t="s">
        <v>881</v>
      </c>
      <c r="C746" s="1">
        <v>45292</v>
      </c>
      <c r="D746">
        <v>22520</v>
      </c>
      <c r="E746">
        <v>823979</v>
      </c>
      <c r="F746">
        <v>6.37</v>
      </c>
      <c r="G746">
        <v>0.515999973</v>
      </c>
      <c r="H746">
        <v>3731.679932</v>
      </c>
    </row>
    <row r="747" spans="1:8" x14ac:dyDescent="0.25">
      <c r="A747" t="s">
        <v>176</v>
      </c>
      <c r="B747" t="s">
        <v>881</v>
      </c>
      <c r="C747" s="1">
        <v>45323</v>
      </c>
      <c r="D747">
        <v>39858</v>
      </c>
      <c r="E747">
        <v>863837</v>
      </c>
      <c r="F747">
        <v>6.34</v>
      </c>
      <c r="G747">
        <v>0.96600002100000004</v>
      </c>
      <c r="H747">
        <v>0</v>
      </c>
    </row>
    <row r="748" spans="1:8" x14ac:dyDescent="0.25">
      <c r="A748" t="s">
        <v>176</v>
      </c>
      <c r="B748" t="s">
        <v>881</v>
      </c>
      <c r="C748" s="1">
        <v>45352</v>
      </c>
      <c r="D748">
        <v>45949</v>
      </c>
      <c r="E748">
        <v>909786</v>
      </c>
      <c r="F748">
        <v>6.35</v>
      </c>
      <c r="G748">
        <v>1</v>
      </c>
      <c r="H748">
        <v>2794.169922</v>
      </c>
    </row>
    <row r="749" spans="1:8" x14ac:dyDescent="0.25">
      <c r="A749" t="s">
        <v>176</v>
      </c>
      <c r="B749" t="s">
        <v>881</v>
      </c>
      <c r="C749" s="1">
        <v>45383</v>
      </c>
      <c r="D749">
        <v>31766</v>
      </c>
      <c r="E749">
        <v>941552</v>
      </c>
      <c r="F749">
        <v>6.38</v>
      </c>
      <c r="G749">
        <v>0.76700002</v>
      </c>
      <c r="H749">
        <v>0</v>
      </c>
    </row>
    <row r="750" spans="1:8" x14ac:dyDescent="0.25">
      <c r="A750" t="s">
        <v>176</v>
      </c>
      <c r="B750" t="s">
        <v>881</v>
      </c>
      <c r="C750" s="1">
        <v>45413</v>
      </c>
      <c r="D750">
        <v>42765</v>
      </c>
      <c r="E750">
        <v>984317</v>
      </c>
      <c r="F750">
        <v>6.45</v>
      </c>
      <c r="G750">
        <v>0.902999997</v>
      </c>
      <c r="H750">
        <v>0</v>
      </c>
    </row>
    <row r="751" spans="1:8" x14ac:dyDescent="0.25">
      <c r="A751" t="s">
        <v>176</v>
      </c>
      <c r="B751" t="s">
        <v>881</v>
      </c>
      <c r="C751" s="1">
        <v>45444</v>
      </c>
      <c r="D751">
        <v>26947</v>
      </c>
      <c r="E751">
        <v>1011264</v>
      </c>
      <c r="F751">
        <v>6.46</v>
      </c>
      <c r="G751">
        <v>0.66699999600000004</v>
      </c>
      <c r="H751">
        <v>9523</v>
      </c>
    </row>
    <row r="752" spans="1:8" x14ac:dyDescent="0.25">
      <c r="A752" t="s">
        <v>176</v>
      </c>
      <c r="B752" t="s">
        <v>881</v>
      </c>
      <c r="C752" s="1">
        <v>45474</v>
      </c>
      <c r="D752">
        <v>46362</v>
      </c>
      <c r="E752">
        <v>1057626</v>
      </c>
      <c r="F752">
        <v>6.48</v>
      </c>
      <c r="G752">
        <v>0.935000002</v>
      </c>
      <c r="H752">
        <v>2374.790039</v>
      </c>
    </row>
    <row r="753" spans="1:8" x14ac:dyDescent="0.25">
      <c r="A753" t="s">
        <v>176</v>
      </c>
      <c r="B753" t="s">
        <v>881</v>
      </c>
      <c r="C753" s="1">
        <v>45505</v>
      </c>
      <c r="D753">
        <v>44114</v>
      </c>
      <c r="E753">
        <v>1101740</v>
      </c>
      <c r="F753">
        <v>6.47</v>
      </c>
      <c r="G753">
        <v>0.967999995</v>
      </c>
      <c r="H753">
        <v>0</v>
      </c>
    </row>
    <row r="754" spans="1:8" x14ac:dyDescent="0.25">
      <c r="A754" t="s">
        <v>176</v>
      </c>
      <c r="B754" t="s">
        <v>881</v>
      </c>
      <c r="C754" s="1">
        <v>45536</v>
      </c>
      <c r="D754">
        <v>40297</v>
      </c>
      <c r="E754">
        <v>1142037</v>
      </c>
      <c r="F754">
        <v>6.43</v>
      </c>
      <c r="G754">
        <v>0.93300002800000004</v>
      </c>
      <c r="H754">
        <v>0</v>
      </c>
    </row>
    <row r="755" spans="1:8" x14ac:dyDescent="0.25">
      <c r="A755" t="s">
        <v>176</v>
      </c>
      <c r="B755" t="s">
        <v>881</v>
      </c>
      <c r="C755" s="1">
        <v>45566</v>
      </c>
      <c r="D755">
        <v>38432</v>
      </c>
      <c r="E755">
        <v>1180469</v>
      </c>
      <c r="F755">
        <v>6.48</v>
      </c>
      <c r="G755">
        <v>0.870999992</v>
      </c>
      <c r="H755">
        <v>2411.51001</v>
      </c>
    </row>
    <row r="756" spans="1:8" x14ac:dyDescent="0.25">
      <c r="A756" t="s">
        <v>176</v>
      </c>
      <c r="B756" t="s">
        <v>881</v>
      </c>
      <c r="C756" s="1">
        <v>45597</v>
      </c>
      <c r="D756">
        <v>35837</v>
      </c>
      <c r="E756">
        <v>1216306</v>
      </c>
      <c r="F756">
        <v>6.37</v>
      </c>
      <c r="G756">
        <v>0.93300002800000004</v>
      </c>
      <c r="H756">
        <v>3629.8500979999999</v>
      </c>
    </row>
    <row r="757" spans="1:8" x14ac:dyDescent="0.25">
      <c r="A757" t="s">
        <v>176</v>
      </c>
      <c r="B757" t="s">
        <v>881</v>
      </c>
      <c r="C757" s="1">
        <v>45627</v>
      </c>
      <c r="D757">
        <v>36259</v>
      </c>
      <c r="E757">
        <v>1252565</v>
      </c>
      <c r="F757">
        <v>6.45</v>
      </c>
      <c r="G757">
        <v>0.773999989</v>
      </c>
      <c r="H757">
        <v>4211.6298829999996</v>
      </c>
    </row>
    <row r="758" spans="1:8" x14ac:dyDescent="0.25">
      <c r="A758" t="s">
        <v>177</v>
      </c>
      <c r="B758" t="s">
        <v>881</v>
      </c>
      <c r="C758" s="1">
        <v>44562</v>
      </c>
      <c r="D758">
        <v>34828</v>
      </c>
      <c r="E758">
        <v>34828</v>
      </c>
      <c r="F758">
        <v>6.57</v>
      </c>
      <c r="G758">
        <v>0.870999992</v>
      </c>
      <c r="H758">
        <v>5962.2700199999999</v>
      </c>
    </row>
    <row r="759" spans="1:8" x14ac:dyDescent="0.25">
      <c r="A759" t="s">
        <v>177</v>
      </c>
      <c r="B759" t="s">
        <v>881</v>
      </c>
      <c r="C759" s="1">
        <v>44593</v>
      </c>
      <c r="D759">
        <v>26039</v>
      </c>
      <c r="E759">
        <v>60867</v>
      </c>
      <c r="F759">
        <v>6.39</v>
      </c>
      <c r="G759">
        <v>0.67900002000000004</v>
      </c>
      <c r="H759">
        <v>1123.079956</v>
      </c>
    </row>
    <row r="760" spans="1:8" x14ac:dyDescent="0.25">
      <c r="A760" t="s">
        <v>177</v>
      </c>
      <c r="B760" t="s">
        <v>881</v>
      </c>
      <c r="C760" s="1">
        <v>44621</v>
      </c>
      <c r="D760">
        <v>35033</v>
      </c>
      <c r="E760">
        <v>95900</v>
      </c>
      <c r="F760">
        <v>6.47</v>
      </c>
      <c r="G760">
        <v>0.967999995</v>
      </c>
      <c r="H760">
        <v>505.92001340000002</v>
      </c>
    </row>
    <row r="761" spans="1:8" x14ac:dyDescent="0.25">
      <c r="A761" t="s">
        <v>177</v>
      </c>
      <c r="B761" t="s">
        <v>881</v>
      </c>
      <c r="C761" s="1">
        <v>44652</v>
      </c>
      <c r="D761">
        <v>30037</v>
      </c>
      <c r="E761">
        <v>125937</v>
      </c>
      <c r="F761">
        <v>6.46</v>
      </c>
      <c r="G761">
        <v>0.56699997199999996</v>
      </c>
      <c r="H761">
        <v>0</v>
      </c>
    </row>
    <row r="762" spans="1:8" x14ac:dyDescent="0.25">
      <c r="A762" t="s">
        <v>177</v>
      </c>
      <c r="B762" t="s">
        <v>881</v>
      </c>
      <c r="C762" s="1">
        <v>44682</v>
      </c>
      <c r="D762">
        <v>29584</v>
      </c>
      <c r="E762">
        <v>155521</v>
      </c>
      <c r="F762">
        <v>6.64</v>
      </c>
      <c r="G762">
        <v>0.773999989</v>
      </c>
      <c r="H762">
        <v>0</v>
      </c>
    </row>
    <row r="763" spans="1:8" x14ac:dyDescent="0.25">
      <c r="A763" t="s">
        <v>177</v>
      </c>
      <c r="B763" t="s">
        <v>881</v>
      </c>
      <c r="C763" s="1">
        <v>44713</v>
      </c>
      <c r="D763">
        <v>35341</v>
      </c>
      <c r="E763">
        <v>190862</v>
      </c>
      <c r="F763">
        <v>6.6</v>
      </c>
      <c r="G763">
        <v>0.73299998</v>
      </c>
      <c r="H763">
        <v>2242.570068</v>
      </c>
    </row>
    <row r="764" spans="1:8" x14ac:dyDescent="0.25">
      <c r="A764" t="s">
        <v>177</v>
      </c>
      <c r="B764" t="s">
        <v>881</v>
      </c>
      <c r="C764" s="1">
        <v>44743</v>
      </c>
      <c r="D764">
        <v>32033</v>
      </c>
      <c r="E764">
        <v>222895</v>
      </c>
      <c r="F764">
        <v>6.61</v>
      </c>
      <c r="G764">
        <v>0.838999987</v>
      </c>
      <c r="H764">
        <v>0</v>
      </c>
    </row>
    <row r="765" spans="1:8" x14ac:dyDescent="0.25">
      <c r="A765" t="s">
        <v>177</v>
      </c>
      <c r="B765" t="s">
        <v>881</v>
      </c>
      <c r="C765" s="1">
        <v>44774</v>
      </c>
      <c r="D765">
        <v>36485</v>
      </c>
      <c r="E765">
        <v>259380</v>
      </c>
      <c r="F765">
        <v>6.41</v>
      </c>
      <c r="G765">
        <v>0.838999987</v>
      </c>
      <c r="H765">
        <v>0</v>
      </c>
    </row>
    <row r="766" spans="1:8" x14ac:dyDescent="0.25">
      <c r="A766" t="s">
        <v>177</v>
      </c>
      <c r="B766" t="s">
        <v>881</v>
      </c>
      <c r="C766" s="1">
        <v>44805</v>
      </c>
      <c r="D766">
        <v>45247</v>
      </c>
      <c r="E766">
        <v>304627</v>
      </c>
      <c r="F766">
        <v>6.41</v>
      </c>
      <c r="G766">
        <v>0.866999984</v>
      </c>
      <c r="H766">
        <v>0</v>
      </c>
    </row>
    <row r="767" spans="1:8" x14ac:dyDescent="0.25">
      <c r="A767" t="s">
        <v>177</v>
      </c>
      <c r="B767" t="s">
        <v>881</v>
      </c>
      <c r="C767" s="1">
        <v>44835</v>
      </c>
      <c r="D767">
        <v>35444</v>
      </c>
      <c r="E767">
        <v>340071</v>
      </c>
      <c r="F767">
        <v>6.38</v>
      </c>
      <c r="G767">
        <v>0.902999997</v>
      </c>
      <c r="H767">
        <v>0</v>
      </c>
    </row>
    <row r="768" spans="1:8" x14ac:dyDescent="0.25">
      <c r="A768" t="s">
        <v>177</v>
      </c>
      <c r="B768" t="s">
        <v>881</v>
      </c>
      <c r="C768" s="1">
        <v>44866</v>
      </c>
      <c r="D768">
        <v>52770</v>
      </c>
      <c r="E768">
        <v>392841</v>
      </c>
      <c r="F768">
        <v>6.48</v>
      </c>
      <c r="G768">
        <v>1.2000000479999999</v>
      </c>
      <c r="H768">
        <v>800.78002930000002</v>
      </c>
    </row>
    <row r="769" spans="1:8" x14ac:dyDescent="0.25">
      <c r="A769" t="s">
        <v>177</v>
      </c>
      <c r="B769" t="s">
        <v>881</v>
      </c>
      <c r="C769" s="1">
        <v>44896</v>
      </c>
      <c r="D769">
        <v>38114</v>
      </c>
      <c r="E769">
        <v>430955</v>
      </c>
      <c r="F769">
        <v>6.47</v>
      </c>
      <c r="G769">
        <v>0.741999984</v>
      </c>
      <c r="H769">
        <v>0</v>
      </c>
    </row>
    <row r="770" spans="1:8" x14ac:dyDescent="0.25">
      <c r="A770" t="s">
        <v>177</v>
      </c>
      <c r="B770" t="s">
        <v>881</v>
      </c>
      <c r="C770" s="1">
        <v>44927</v>
      </c>
      <c r="D770">
        <v>37038</v>
      </c>
      <c r="E770">
        <v>467993</v>
      </c>
      <c r="F770">
        <v>6.44</v>
      </c>
      <c r="G770">
        <v>0.709999979</v>
      </c>
      <c r="H770">
        <v>0</v>
      </c>
    </row>
    <row r="771" spans="1:8" x14ac:dyDescent="0.25">
      <c r="A771" t="s">
        <v>177</v>
      </c>
      <c r="B771" t="s">
        <v>881</v>
      </c>
      <c r="C771" s="1">
        <v>44958</v>
      </c>
      <c r="D771">
        <v>45142</v>
      </c>
      <c r="E771">
        <v>513135</v>
      </c>
      <c r="F771">
        <v>6.38</v>
      </c>
      <c r="G771">
        <v>1</v>
      </c>
      <c r="H771">
        <v>1196.5500489999999</v>
      </c>
    </row>
    <row r="772" spans="1:8" x14ac:dyDescent="0.25">
      <c r="A772" t="s">
        <v>177</v>
      </c>
      <c r="B772" t="s">
        <v>881</v>
      </c>
      <c r="C772" s="1">
        <v>44986</v>
      </c>
      <c r="D772">
        <v>47069</v>
      </c>
      <c r="E772">
        <v>560204</v>
      </c>
      <c r="F772">
        <v>6.41</v>
      </c>
      <c r="G772">
        <v>1</v>
      </c>
      <c r="H772">
        <v>5159.0600590000004</v>
      </c>
    </row>
    <row r="773" spans="1:8" x14ac:dyDescent="0.25">
      <c r="A773" t="s">
        <v>177</v>
      </c>
      <c r="B773" t="s">
        <v>881</v>
      </c>
      <c r="C773" s="1">
        <v>45017</v>
      </c>
      <c r="D773">
        <v>31841</v>
      </c>
      <c r="E773">
        <v>592045</v>
      </c>
      <c r="F773">
        <v>6.41</v>
      </c>
      <c r="G773">
        <v>0.83300000399999996</v>
      </c>
      <c r="H773">
        <v>0</v>
      </c>
    </row>
    <row r="774" spans="1:8" x14ac:dyDescent="0.25">
      <c r="A774" t="s">
        <v>177</v>
      </c>
      <c r="B774" t="s">
        <v>881</v>
      </c>
      <c r="C774" s="1">
        <v>45047</v>
      </c>
      <c r="D774">
        <v>45577</v>
      </c>
      <c r="E774">
        <v>637622</v>
      </c>
      <c r="F774">
        <v>6.48</v>
      </c>
      <c r="G774">
        <v>1.097000003</v>
      </c>
      <c r="H774">
        <v>811.90002440000001</v>
      </c>
    </row>
    <row r="775" spans="1:8" x14ac:dyDescent="0.25">
      <c r="A775" t="s">
        <v>177</v>
      </c>
      <c r="B775" t="s">
        <v>881</v>
      </c>
      <c r="C775" s="1">
        <v>45078</v>
      </c>
      <c r="D775">
        <v>37467</v>
      </c>
      <c r="E775">
        <v>675089</v>
      </c>
      <c r="F775">
        <v>6.37</v>
      </c>
      <c r="G775">
        <v>0.76700002</v>
      </c>
      <c r="H775">
        <v>0</v>
      </c>
    </row>
    <row r="776" spans="1:8" x14ac:dyDescent="0.25">
      <c r="A776" t="s">
        <v>177</v>
      </c>
      <c r="B776" t="s">
        <v>881</v>
      </c>
      <c r="C776" s="1">
        <v>45108</v>
      </c>
      <c r="D776">
        <v>36679</v>
      </c>
      <c r="E776">
        <v>711768</v>
      </c>
      <c r="F776">
        <v>6.43</v>
      </c>
      <c r="G776">
        <v>0.773999989</v>
      </c>
      <c r="H776">
        <v>0</v>
      </c>
    </row>
    <row r="777" spans="1:8" x14ac:dyDescent="0.25">
      <c r="A777" t="s">
        <v>177</v>
      </c>
      <c r="B777" t="s">
        <v>881</v>
      </c>
      <c r="C777" s="1">
        <v>45139</v>
      </c>
      <c r="D777">
        <v>47402</v>
      </c>
      <c r="E777">
        <v>759170</v>
      </c>
      <c r="F777">
        <v>6.42</v>
      </c>
      <c r="G777">
        <v>0.870999992</v>
      </c>
      <c r="H777">
        <v>2502.3999020000001</v>
      </c>
    </row>
    <row r="778" spans="1:8" x14ac:dyDescent="0.25">
      <c r="A778" t="s">
        <v>177</v>
      </c>
      <c r="B778" t="s">
        <v>881</v>
      </c>
      <c r="C778" s="1">
        <v>45170</v>
      </c>
      <c r="D778">
        <v>28973</v>
      </c>
      <c r="E778">
        <v>788143</v>
      </c>
      <c r="F778">
        <v>6.52</v>
      </c>
      <c r="G778">
        <v>0.66699999600000004</v>
      </c>
      <c r="H778">
        <v>6004.5600590000004</v>
      </c>
    </row>
    <row r="779" spans="1:8" x14ac:dyDescent="0.25">
      <c r="A779" t="s">
        <v>177</v>
      </c>
      <c r="B779" t="s">
        <v>881</v>
      </c>
      <c r="C779" s="1">
        <v>45200</v>
      </c>
      <c r="D779">
        <v>39726</v>
      </c>
      <c r="E779">
        <v>827869</v>
      </c>
      <c r="F779">
        <v>6.49</v>
      </c>
      <c r="G779">
        <v>0.870999992</v>
      </c>
      <c r="H779">
        <v>1840.089966</v>
      </c>
    </row>
    <row r="780" spans="1:8" x14ac:dyDescent="0.25">
      <c r="A780" t="s">
        <v>177</v>
      </c>
      <c r="B780" t="s">
        <v>881</v>
      </c>
      <c r="C780" s="1">
        <v>45231</v>
      </c>
      <c r="D780">
        <v>30757</v>
      </c>
      <c r="E780">
        <v>858626</v>
      </c>
      <c r="F780">
        <v>6.48</v>
      </c>
      <c r="G780">
        <v>0.76700002</v>
      </c>
      <c r="H780">
        <v>1038.1800539999999</v>
      </c>
    </row>
    <row r="781" spans="1:8" x14ac:dyDescent="0.25">
      <c r="A781" t="s">
        <v>177</v>
      </c>
      <c r="B781" t="s">
        <v>881</v>
      </c>
      <c r="C781" s="1">
        <v>45261</v>
      </c>
      <c r="D781">
        <v>18916</v>
      </c>
      <c r="E781">
        <v>877542</v>
      </c>
      <c r="F781">
        <v>6.46</v>
      </c>
      <c r="G781">
        <v>0.45199999200000002</v>
      </c>
      <c r="H781">
        <v>1400.3599850000001</v>
      </c>
    </row>
    <row r="782" spans="1:8" x14ac:dyDescent="0.25">
      <c r="A782" t="s">
        <v>177</v>
      </c>
      <c r="B782" t="s">
        <v>881</v>
      </c>
      <c r="C782" s="1">
        <v>45292</v>
      </c>
      <c r="D782">
        <v>37601</v>
      </c>
      <c r="E782">
        <v>915143</v>
      </c>
      <c r="F782">
        <v>6.5</v>
      </c>
      <c r="G782">
        <v>0.773999989</v>
      </c>
      <c r="H782">
        <v>0</v>
      </c>
    </row>
    <row r="783" spans="1:8" x14ac:dyDescent="0.25">
      <c r="A783" t="s">
        <v>177</v>
      </c>
      <c r="B783" t="s">
        <v>881</v>
      </c>
      <c r="C783" s="1">
        <v>45323</v>
      </c>
      <c r="D783">
        <v>34027</v>
      </c>
      <c r="E783">
        <v>949170</v>
      </c>
      <c r="F783">
        <v>6.55</v>
      </c>
      <c r="G783">
        <v>0.86199998899999997</v>
      </c>
      <c r="H783">
        <v>0</v>
      </c>
    </row>
    <row r="784" spans="1:8" x14ac:dyDescent="0.25">
      <c r="A784" t="s">
        <v>177</v>
      </c>
      <c r="B784" t="s">
        <v>881</v>
      </c>
      <c r="C784" s="1">
        <v>45352</v>
      </c>
      <c r="D784">
        <v>30176</v>
      </c>
      <c r="E784">
        <v>979346</v>
      </c>
      <c r="F784">
        <v>6.61</v>
      </c>
      <c r="G784">
        <v>0.741999984</v>
      </c>
      <c r="H784">
        <v>1265.219971</v>
      </c>
    </row>
    <row r="785" spans="1:8" x14ac:dyDescent="0.25">
      <c r="A785" t="s">
        <v>177</v>
      </c>
      <c r="B785" t="s">
        <v>881</v>
      </c>
      <c r="C785" s="1">
        <v>45383</v>
      </c>
      <c r="D785">
        <v>37608</v>
      </c>
      <c r="E785">
        <v>1016954</v>
      </c>
      <c r="F785">
        <v>6.59</v>
      </c>
      <c r="G785">
        <v>0.866999984</v>
      </c>
      <c r="H785">
        <v>0</v>
      </c>
    </row>
    <row r="786" spans="1:8" x14ac:dyDescent="0.25">
      <c r="A786" t="s">
        <v>177</v>
      </c>
      <c r="B786" t="s">
        <v>881</v>
      </c>
      <c r="C786" s="1">
        <v>45413</v>
      </c>
      <c r="D786">
        <v>19976</v>
      </c>
      <c r="E786">
        <v>1036930</v>
      </c>
      <c r="F786">
        <v>6.59</v>
      </c>
      <c r="G786">
        <v>0.45199999200000002</v>
      </c>
      <c r="H786">
        <v>162.27000430000001</v>
      </c>
    </row>
    <row r="787" spans="1:8" x14ac:dyDescent="0.25">
      <c r="A787" t="s">
        <v>177</v>
      </c>
      <c r="B787" t="s">
        <v>881</v>
      </c>
      <c r="C787" s="1">
        <v>45444</v>
      </c>
      <c r="D787">
        <v>33008</v>
      </c>
      <c r="E787">
        <v>1069938</v>
      </c>
      <c r="F787">
        <v>6.58</v>
      </c>
      <c r="G787">
        <v>0.76700002</v>
      </c>
      <c r="H787">
        <v>3751.1201169999999</v>
      </c>
    </row>
    <row r="788" spans="1:8" x14ac:dyDescent="0.25">
      <c r="A788" t="s">
        <v>177</v>
      </c>
      <c r="B788" t="s">
        <v>881</v>
      </c>
      <c r="C788" s="1">
        <v>45474</v>
      </c>
      <c r="D788">
        <v>23268</v>
      </c>
      <c r="E788">
        <v>1093206</v>
      </c>
      <c r="F788">
        <v>6.57</v>
      </c>
      <c r="G788">
        <v>0.612999976</v>
      </c>
      <c r="H788">
        <v>3165.2700199999999</v>
      </c>
    </row>
    <row r="789" spans="1:8" x14ac:dyDescent="0.25">
      <c r="A789" t="s">
        <v>177</v>
      </c>
      <c r="B789" t="s">
        <v>881</v>
      </c>
      <c r="C789" s="1">
        <v>45505</v>
      </c>
      <c r="D789">
        <v>36983</v>
      </c>
      <c r="E789">
        <v>1130189</v>
      </c>
      <c r="F789">
        <v>6.54</v>
      </c>
      <c r="G789">
        <v>0.741999984</v>
      </c>
      <c r="H789">
        <v>0</v>
      </c>
    </row>
    <row r="790" spans="1:8" x14ac:dyDescent="0.25">
      <c r="A790" t="s">
        <v>177</v>
      </c>
      <c r="B790" t="s">
        <v>881</v>
      </c>
      <c r="C790" s="1">
        <v>45536</v>
      </c>
      <c r="D790">
        <v>35171</v>
      </c>
      <c r="E790">
        <v>1165360</v>
      </c>
      <c r="F790">
        <v>6.49</v>
      </c>
      <c r="G790">
        <v>0.93300002800000004</v>
      </c>
      <c r="H790">
        <v>0</v>
      </c>
    </row>
    <row r="791" spans="1:8" x14ac:dyDescent="0.25">
      <c r="A791" t="s">
        <v>177</v>
      </c>
      <c r="B791" t="s">
        <v>881</v>
      </c>
      <c r="C791" s="1">
        <v>45566</v>
      </c>
      <c r="D791">
        <v>37928</v>
      </c>
      <c r="E791">
        <v>1203288</v>
      </c>
      <c r="F791">
        <v>6.5</v>
      </c>
      <c r="G791">
        <v>0.741999984</v>
      </c>
      <c r="H791">
        <v>845.10998540000003</v>
      </c>
    </row>
    <row r="792" spans="1:8" x14ac:dyDescent="0.25">
      <c r="A792" t="s">
        <v>177</v>
      </c>
      <c r="B792" t="s">
        <v>881</v>
      </c>
      <c r="C792" s="1">
        <v>45597</v>
      </c>
      <c r="D792">
        <v>31255</v>
      </c>
      <c r="E792">
        <v>1234543</v>
      </c>
      <c r="F792">
        <v>6.56</v>
      </c>
      <c r="G792">
        <v>0.69999998799999996</v>
      </c>
      <c r="H792">
        <v>0</v>
      </c>
    </row>
    <row r="793" spans="1:8" x14ac:dyDescent="0.25">
      <c r="A793" t="s">
        <v>177</v>
      </c>
      <c r="B793" t="s">
        <v>881</v>
      </c>
      <c r="C793" s="1">
        <v>45627</v>
      </c>
      <c r="D793">
        <v>38169</v>
      </c>
      <c r="E793">
        <v>1272712</v>
      </c>
      <c r="F793">
        <v>6.59</v>
      </c>
      <c r="G793">
        <v>0.838999987</v>
      </c>
      <c r="H793">
        <v>0</v>
      </c>
    </row>
    <row r="794" spans="1:8" x14ac:dyDescent="0.25">
      <c r="A794" t="s">
        <v>178</v>
      </c>
      <c r="B794" t="s">
        <v>879</v>
      </c>
      <c r="C794" s="1">
        <v>44562</v>
      </c>
      <c r="D794">
        <v>41785</v>
      </c>
      <c r="E794">
        <v>41785</v>
      </c>
      <c r="F794">
        <v>6.52</v>
      </c>
      <c r="G794">
        <v>0.870999992</v>
      </c>
      <c r="H794">
        <v>0</v>
      </c>
    </row>
    <row r="795" spans="1:8" x14ac:dyDescent="0.25">
      <c r="A795" t="s">
        <v>178</v>
      </c>
      <c r="B795" t="s">
        <v>879</v>
      </c>
      <c r="C795" s="1">
        <v>44593</v>
      </c>
      <c r="D795">
        <v>31724</v>
      </c>
      <c r="E795">
        <v>73509</v>
      </c>
      <c r="F795">
        <v>6.57</v>
      </c>
      <c r="G795">
        <v>0.963999987</v>
      </c>
      <c r="H795">
        <v>0</v>
      </c>
    </row>
    <row r="796" spans="1:8" x14ac:dyDescent="0.25">
      <c r="A796" t="s">
        <v>178</v>
      </c>
      <c r="B796" t="s">
        <v>879</v>
      </c>
      <c r="C796" s="1">
        <v>44621</v>
      </c>
      <c r="D796">
        <v>26547</v>
      </c>
      <c r="E796">
        <v>100056</v>
      </c>
      <c r="F796">
        <v>6.48</v>
      </c>
      <c r="G796">
        <v>0.515999973</v>
      </c>
      <c r="H796">
        <v>0</v>
      </c>
    </row>
    <row r="797" spans="1:8" x14ac:dyDescent="0.25">
      <c r="A797" t="s">
        <v>178</v>
      </c>
      <c r="B797" t="s">
        <v>879</v>
      </c>
      <c r="C797" s="1">
        <v>44652</v>
      </c>
      <c r="D797">
        <v>25858</v>
      </c>
      <c r="E797">
        <v>125914</v>
      </c>
      <c r="F797">
        <v>6.48</v>
      </c>
      <c r="G797">
        <v>0.633000016</v>
      </c>
      <c r="H797">
        <v>3681.290039</v>
      </c>
    </row>
    <row r="798" spans="1:8" x14ac:dyDescent="0.25">
      <c r="A798" t="s">
        <v>178</v>
      </c>
      <c r="B798" t="s">
        <v>879</v>
      </c>
      <c r="C798" s="1">
        <v>44682</v>
      </c>
      <c r="D798">
        <v>44952</v>
      </c>
      <c r="E798">
        <v>170866</v>
      </c>
      <c r="F798">
        <v>6.4</v>
      </c>
      <c r="G798">
        <v>0.967999995</v>
      </c>
      <c r="H798">
        <v>2048.9799800000001</v>
      </c>
    </row>
    <row r="799" spans="1:8" x14ac:dyDescent="0.25">
      <c r="A799" t="s">
        <v>178</v>
      </c>
      <c r="B799" t="s">
        <v>879</v>
      </c>
      <c r="C799" s="1">
        <v>44713</v>
      </c>
      <c r="D799">
        <v>27166</v>
      </c>
      <c r="E799">
        <v>198032</v>
      </c>
      <c r="F799">
        <v>6.4</v>
      </c>
      <c r="G799">
        <v>0.633000016</v>
      </c>
      <c r="H799">
        <v>0</v>
      </c>
    </row>
    <row r="800" spans="1:8" x14ac:dyDescent="0.25">
      <c r="A800" t="s">
        <v>178</v>
      </c>
      <c r="B800" t="s">
        <v>879</v>
      </c>
      <c r="C800" s="1">
        <v>44743</v>
      </c>
      <c r="D800">
        <v>32547</v>
      </c>
      <c r="E800">
        <v>230579</v>
      </c>
      <c r="F800">
        <v>6.43</v>
      </c>
      <c r="G800">
        <v>0.773999989</v>
      </c>
      <c r="H800">
        <v>0</v>
      </c>
    </row>
    <row r="801" spans="1:8" x14ac:dyDescent="0.25">
      <c r="A801" t="s">
        <v>178</v>
      </c>
      <c r="B801" t="s">
        <v>879</v>
      </c>
      <c r="C801" s="1">
        <v>44774</v>
      </c>
      <c r="D801">
        <v>31233</v>
      </c>
      <c r="E801">
        <v>261812</v>
      </c>
      <c r="F801">
        <v>6.37</v>
      </c>
      <c r="G801">
        <v>0.709999979</v>
      </c>
      <c r="H801">
        <v>833.15002440000001</v>
      </c>
    </row>
    <row r="802" spans="1:8" x14ac:dyDescent="0.25">
      <c r="A802" t="s">
        <v>178</v>
      </c>
      <c r="B802" t="s">
        <v>879</v>
      </c>
      <c r="C802" s="1">
        <v>44805</v>
      </c>
      <c r="D802">
        <v>31683</v>
      </c>
      <c r="E802">
        <v>293495</v>
      </c>
      <c r="F802">
        <v>6.43</v>
      </c>
      <c r="G802">
        <v>0.66699999600000004</v>
      </c>
      <c r="H802">
        <v>0</v>
      </c>
    </row>
    <row r="803" spans="1:8" x14ac:dyDescent="0.25">
      <c r="A803" t="s">
        <v>178</v>
      </c>
      <c r="B803" t="s">
        <v>879</v>
      </c>
      <c r="C803" s="1">
        <v>44835</v>
      </c>
      <c r="D803">
        <v>40485</v>
      </c>
      <c r="E803">
        <v>333980</v>
      </c>
      <c r="F803">
        <v>6.42</v>
      </c>
      <c r="G803">
        <v>0.902999997</v>
      </c>
      <c r="H803">
        <v>4050.360107</v>
      </c>
    </row>
    <row r="804" spans="1:8" x14ac:dyDescent="0.25">
      <c r="A804" t="s">
        <v>178</v>
      </c>
      <c r="B804" t="s">
        <v>879</v>
      </c>
      <c r="C804" s="1">
        <v>44866</v>
      </c>
      <c r="D804">
        <v>24419</v>
      </c>
      <c r="E804">
        <v>358399</v>
      </c>
      <c r="F804">
        <v>6.55</v>
      </c>
      <c r="G804">
        <v>0.53299999200000003</v>
      </c>
      <c r="H804">
        <v>0</v>
      </c>
    </row>
    <row r="805" spans="1:8" x14ac:dyDescent="0.25">
      <c r="A805" t="s">
        <v>178</v>
      </c>
      <c r="B805" t="s">
        <v>879</v>
      </c>
      <c r="C805" s="1">
        <v>44896</v>
      </c>
      <c r="D805">
        <v>32148</v>
      </c>
      <c r="E805">
        <v>390547</v>
      </c>
      <c r="F805">
        <v>6.53</v>
      </c>
      <c r="G805">
        <v>0.902999997</v>
      </c>
      <c r="H805">
        <v>611.76000980000003</v>
      </c>
    </row>
    <row r="806" spans="1:8" x14ac:dyDescent="0.25">
      <c r="A806" t="s">
        <v>178</v>
      </c>
      <c r="B806" t="s">
        <v>879</v>
      </c>
      <c r="C806" s="1">
        <v>44927</v>
      </c>
      <c r="D806">
        <v>39178</v>
      </c>
      <c r="E806">
        <v>429725</v>
      </c>
      <c r="F806">
        <v>6.53</v>
      </c>
      <c r="G806">
        <v>0.805999994</v>
      </c>
      <c r="H806">
        <v>0</v>
      </c>
    </row>
    <row r="807" spans="1:8" x14ac:dyDescent="0.25">
      <c r="A807" t="s">
        <v>178</v>
      </c>
      <c r="B807" t="s">
        <v>879</v>
      </c>
      <c r="C807" s="1">
        <v>44958</v>
      </c>
      <c r="D807">
        <v>24886</v>
      </c>
      <c r="E807">
        <v>454611</v>
      </c>
      <c r="F807">
        <v>6.51</v>
      </c>
      <c r="G807">
        <v>0.75</v>
      </c>
      <c r="H807">
        <v>690.85998540000003</v>
      </c>
    </row>
    <row r="808" spans="1:8" x14ac:dyDescent="0.25">
      <c r="A808" t="s">
        <v>178</v>
      </c>
      <c r="B808" t="s">
        <v>879</v>
      </c>
      <c r="C808" s="1">
        <v>44986</v>
      </c>
      <c r="D808">
        <v>32413</v>
      </c>
      <c r="E808">
        <v>487024</v>
      </c>
      <c r="F808">
        <v>6.52</v>
      </c>
      <c r="G808">
        <v>0.676999986</v>
      </c>
      <c r="H808">
        <v>3154.280029</v>
      </c>
    </row>
    <row r="809" spans="1:8" x14ac:dyDescent="0.25">
      <c r="A809" t="s">
        <v>178</v>
      </c>
      <c r="B809" t="s">
        <v>879</v>
      </c>
      <c r="C809" s="1">
        <v>45017</v>
      </c>
      <c r="D809">
        <v>35562</v>
      </c>
      <c r="E809">
        <v>522586</v>
      </c>
      <c r="F809">
        <v>6.51</v>
      </c>
      <c r="G809">
        <v>0.76700002</v>
      </c>
      <c r="H809">
        <v>4815.7700199999999</v>
      </c>
    </row>
    <row r="810" spans="1:8" x14ac:dyDescent="0.25">
      <c r="A810" t="s">
        <v>178</v>
      </c>
      <c r="B810" t="s">
        <v>879</v>
      </c>
      <c r="C810" s="1">
        <v>45047</v>
      </c>
      <c r="D810">
        <v>45002</v>
      </c>
      <c r="E810">
        <v>567588</v>
      </c>
      <c r="F810">
        <v>6.47</v>
      </c>
      <c r="G810">
        <v>0.967999995</v>
      </c>
      <c r="H810">
        <v>2227.929932</v>
      </c>
    </row>
    <row r="811" spans="1:8" x14ac:dyDescent="0.25">
      <c r="A811" t="s">
        <v>178</v>
      </c>
      <c r="B811" t="s">
        <v>879</v>
      </c>
      <c r="C811" s="1">
        <v>45078</v>
      </c>
      <c r="D811">
        <v>23830</v>
      </c>
      <c r="E811">
        <v>591418</v>
      </c>
      <c r="F811">
        <v>6.49</v>
      </c>
      <c r="G811">
        <v>0.53299999200000003</v>
      </c>
      <c r="H811">
        <v>2108.8000489999999</v>
      </c>
    </row>
    <row r="812" spans="1:8" x14ac:dyDescent="0.25">
      <c r="A812" t="s">
        <v>178</v>
      </c>
      <c r="B812" t="s">
        <v>879</v>
      </c>
      <c r="C812" s="1">
        <v>45108</v>
      </c>
      <c r="D812">
        <v>27715</v>
      </c>
      <c r="E812">
        <v>619133</v>
      </c>
      <c r="F812">
        <v>6.4</v>
      </c>
      <c r="G812">
        <v>0.709999979</v>
      </c>
      <c r="H812">
        <v>0</v>
      </c>
    </row>
    <row r="813" spans="1:8" x14ac:dyDescent="0.25">
      <c r="A813" t="s">
        <v>178</v>
      </c>
      <c r="B813" t="s">
        <v>879</v>
      </c>
      <c r="C813" s="1">
        <v>45139</v>
      </c>
      <c r="D813">
        <v>39074</v>
      </c>
      <c r="E813">
        <v>658207</v>
      </c>
      <c r="F813">
        <v>6.47</v>
      </c>
      <c r="G813">
        <v>0.805999994</v>
      </c>
      <c r="H813">
        <v>0</v>
      </c>
    </row>
    <row r="814" spans="1:8" x14ac:dyDescent="0.25">
      <c r="A814" t="s">
        <v>178</v>
      </c>
      <c r="B814" t="s">
        <v>879</v>
      </c>
      <c r="C814" s="1">
        <v>45170</v>
      </c>
      <c r="D814">
        <v>39776</v>
      </c>
      <c r="E814">
        <v>697983</v>
      </c>
      <c r="F814">
        <v>6.39</v>
      </c>
      <c r="G814">
        <v>1</v>
      </c>
      <c r="H814">
        <v>0</v>
      </c>
    </row>
    <row r="815" spans="1:8" x14ac:dyDescent="0.25">
      <c r="A815" t="s">
        <v>178</v>
      </c>
      <c r="B815" t="s">
        <v>879</v>
      </c>
      <c r="C815" s="1">
        <v>45200</v>
      </c>
      <c r="D815">
        <v>51318</v>
      </c>
      <c r="E815">
        <v>749301</v>
      </c>
      <c r="F815">
        <v>6.45</v>
      </c>
      <c r="G815">
        <v>1.258000016</v>
      </c>
      <c r="H815">
        <v>5107.3901370000003</v>
      </c>
    </row>
    <row r="816" spans="1:8" x14ac:dyDescent="0.25">
      <c r="A816" t="s">
        <v>178</v>
      </c>
      <c r="B816" t="s">
        <v>879</v>
      </c>
      <c r="C816" s="1">
        <v>45231</v>
      </c>
      <c r="D816">
        <v>40651</v>
      </c>
      <c r="E816">
        <v>789952</v>
      </c>
      <c r="F816">
        <v>6.39</v>
      </c>
      <c r="G816">
        <v>0.866999984</v>
      </c>
      <c r="H816">
        <v>0</v>
      </c>
    </row>
    <row r="817" spans="1:8" x14ac:dyDescent="0.25">
      <c r="A817" t="s">
        <v>178</v>
      </c>
      <c r="B817" t="s">
        <v>879</v>
      </c>
      <c r="C817" s="1">
        <v>45261</v>
      </c>
      <c r="D817">
        <v>46065</v>
      </c>
      <c r="E817">
        <v>836017</v>
      </c>
      <c r="F817">
        <v>6.46</v>
      </c>
      <c r="G817">
        <v>1.031999946</v>
      </c>
      <c r="H817">
        <v>0</v>
      </c>
    </row>
    <row r="818" spans="1:8" x14ac:dyDescent="0.25">
      <c r="A818" t="s">
        <v>178</v>
      </c>
      <c r="B818" t="s">
        <v>879</v>
      </c>
      <c r="C818" s="1">
        <v>45292</v>
      </c>
      <c r="D818">
        <v>38702</v>
      </c>
      <c r="E818">
        <v>874719</v>
      </c>
      <c r="F818">
        <v>6.52</v>
      </c>
      <c r="G818">
        <v>0.838999987</v>
      </c>
      <c r="H818">
        <v>2830.6499020000001</v>
      </c>
    </row>
    <row r="819" spans="1:8" x14ac:dyDescent="0.25">
      <c r="A819" t="s">
        <v>178</v>
      </c>
      <c r="B819" t="s">
        <v>879</v>
      </c>
      <c r="C819" s="1">
        <v>45323</v>
      </c>
      <c r="D819">
        <v>33589</v>
      </c>
      <c r="E819">
        <v>908308</v>
      </c>
      <c r="F819">
        <v>6.56</v>
      </c>
      <c r="G819">
        <v>0.75900000300000003</v>
      </c>
      <c r="H819">
        <v>5603.4101559999999</v>
      </c>
    </row>
    <row r="820" spans="1:8" x14ac:dyDescent="0.25">
      <c r="A820" t="s">
        <v>178</v>
      </c>
      <c r="B820" t="s">
        <v>879</v>
      </c>
      <c r="C820" s="1">
        <v>45352</v>
      </c>
      <c r="D820">
        <v>33609</v>
      </c>
      <c r="E820">
        <v>941917</v>
      </c>
      <c r="F820">
        <v>6.6</v>
      </c>
      <c r="G820">
        <v>0.838999987</v>
      </c>
      <c r="H820">
        <v>0</v>
      </c>
    </row>
    <row r="821" spans="1:8" x14ac:dyDescent="0.25">
      <c r="A821" t="s">
        <v>178</v>
      </c>
      <c r="B821" t="s">
        <v>879</v>
      </c>
      <c r="C821" s="1">
        <v>45383</v>
      </c>
      <c r="D821">
        <v>44350</v>
      </c>
      <c r="E821">
        <v>986267</v>
      </c>
      <c r="F821">
        <v>6.5</v>
      </c>
      <c r="G821">
        <v>0.89999997600000003</v>
      </c>
      <c r="H821">
        <v>2680.98999</v>
      </c>
    </row>
    <row r="822" spans="1:8" x14ac:dyDescent="0.25">
      <c r="A822" t="s">
        <v>178</v>
      </c>
      <c r="B822" t="s">
        <v>879</v>
      </c>
      <c r="C822" s="1">
        <v>45413</v>
      </c>
      <c r="D822">
        <v>39047</v>
      </c>
      <c r="E822">
        <v>1025314</v>
      </c>
      <c r="F822">
        <v>6.46</v>
      </c>
      <c r="G822">
        <v>0.838999987</v>
      </c>
      <c r="H822">
        <v>770.21002199999998</v>
      </c>
    </row>
    <row r="823" spans="1:8" x14ac:dyDescent="0.25">
      <c r="A823" t="s">
        <v>178</v>
      </c>
      <c r="B823" t="s">
        <v>879</v>
      </c>
      <c r="C823" s="1">
        <v>45444</v>
      </c>
      <c r="D823">
        <v>36660</v>
      </c>
      <c r="E823">
        <v>1061974</v>
      </c>
      <c r="F823">
        <v>6.43</v>
      </c>
      <c r="G823">
        <v>0.83300000399999996</v>
      </c>
      <c r="H823">
        <v>268.8399963</v>
      </c>
    </row>
    <row r="824" spans="1:8" x14ac:dyDescent="0.25">
      <c r="A824" t="s">
        <v>178</v>
      </c>
      <c r="B824" t="s">
        <v>879</v>
      </c>
      <c r="C824" s="1">
        <v>45474</v>
      </c>
      <c r="D824">
        <v>29651</v>
      </c>
      <c r="E824">
        <v>1091625</v>
      </c>
      <c r="F824">
        <v>6.49</v>
      </c>
      <c r="G824">
        <v>0.58099997000000003</v>
      </c>
      <c r="H824">
        <v>1304.849976</v>
      </c>
    </row>
    <row r="825" spans="1:8" x14ac:dyDescent="0.25">
      <c r="A825" t="s">
        <v>178</v>
      </c>
      <c r="B825" t="s">
        <v>879</v>
      </c>
      <c r="C825" s="1">
        <v>45505</v>
      </c>
      <c r="D825">
        <v>36325</v>
      </c>
      <c r="E825">
        <v>1127950</v>
      </c>
      <c r="F825">
        <v>6.55</v>
      </c>
      <c r="G825">
        <v>1</v>
      </c>
      <c r="H825">
        <v>3600.830078</v>
      </c>
    </row>
    <row r="826" spans="1:8" x14ac:dyDescent="0.25">
      <c r="A826" t="s">
        <v>178</v>
      </c>
      <c r="B826" t="s">
        <v>879</v>
      </c>
      <c r="C826" s="1">
        <v>45536</v>
      </c>
      <c r="D826">
        <v>46289</v>
      </c>
      <c r="E826">
        <v>1174239</v>
      </c>
      <c r="F826">
        <v>6.54</v>
      </c>
      <c r="G826">
        <v>1</v>
      </c>
      <c r="H826">
        <v>0</v>
      </c>
    </row>
    <row r="827" spans="1:8" x14ac:dyDescent="0.25">
      <c r="A827" t="s">
        <v>178</v>
      </c>
      <c r="B827" t="s">
        <v>879</v>
      </c>
      <c r="C827" s="1">
        <v>45566</v>
      </c>
      <c r="D827">
        <v>45602</v>
      </c>
      <c r="E827">
        <v>1219841</v>
      </c>
      <c r="F827">
        <v>6.53</v>
      </c>
      <c r="G827">
        <v>0.967999995</v>
      </c>
      <c r="H827">
        <v>4084.1999510000001</v>
      </c>
    </row>
    <row r="828" spans="1:8" x14ac:dyDescent="0.25">
      <c r="A828" t="s">
        <v>178</v>
      </c>
      <c r="B828" t="s">
        <v>879</v>
      </c>
      <c r="C828" s="1">
        <v>45597</v>
      </c>
      <c r="D828">
        <v>34551</v>
      </c>
      <c r="E828">
        <v>1254392</v>
      </c>
      <c r="F828">
        <v>6.5</v>
      </c>
      <c r="G828">
        <v>0.69999998799999996</v>
      </c>
      <c r="H828">
        <v>2853.4099120000001</v>
      </c>
    </row>
    <row r="829" spans="1:8" x14ac:dyDescent="0.25">
      <c r="A829" t="s">
        <v>178</v>
      </c>
      <c r="B829" t="s">
        <v>879</v>
      </c>
      <c r="C829" s="1">
        <v>45627</v>
      </c>
      <c r="D829">
        <v>42025</v>
      </c>
      <c r="E829">
        <v>1296417</v>
      </c>
      <c r="F829">
        <v>6.55</v>
      </c>
      <c r="G829">
        <v>0.838999987</v>
      </c>
      <c r="H829">
        <v>0</v>
      </c>
    </row>
    <row r="830" spans="1:8" x14ac:dyDescent="0.25">
      <c r="A830" t="s">
        <v>179</v>
      </c>
      <c r="B830" t="s">
        <v>877</v>
      </c>
      <c r="C830" s="1">
        <v>44562</v>
      </c>
      <c r="D830">
        <v>48498</v>
      </c>
      <c r="E830">
        <v>48498</v>
      </c>
      <c r="F830">
        <v>6.57</v>
      </c>
      <c r="G830">
        <v>1.065000057</v>
      </c>
      <c r="H830">
        <v>0</v>
      </c>
    </row>
    <row r="831" spans="1:8" x14ac:dyDescent="0.25">
      <c r="A831" t="s">
        <v>179</v>
      </c>
      <c r="B831" t="s">
        <v>877</v>
      </c>
      <c r="C831" s="1">
        <v>44593</v>
      </c>
      <c r="D831">
        <v>24768</v>
      </c>
      <c r="E831">
        <v>73266</v>
      </c>
      <c r="F831">
        <v>6.55</v>
      </c>
      <c r="G831">
        <v>0.75</v>
      </c>
      <c r="H831">
        <v>330.17999270000001</v>
      </c>
    </row>
    <row r="832" spans="1:8" x14ac:dyDescent="0.25">
      <c r="A832" t="s">
        <v>179</v>
      </c>
      <c r="B832" t="s">
        <v>877</v>
      </c>
      <c r="C832" s="1">
        <v>44621</v>
      </c>
      <c r="D832">
        <v>48617</v>
      </c>
      <c r="E832">
        <v>121883</v>
      </c>
      <c r="F832">
        <v>6.5</v>
      </c>
      <c r="G832">
        <v>1.065000057</v>
      </c>
      <c r="H832">
        <v>1591.119995</v>
      </c>
    </row>
    <row r="833" spans="1:8" x14ac:dyDescent="0.25">
      <c r="A833" t="s">
        <v>179</v>
      </c>
      <c r="B833" t="s">
        <v>877</v>
      </c>
      <c r="C833" s="1">
        <v>44652</v>
      </c>
      <c r="D833">
        <v>31725</v>
      </c>
      <c r="E833">
        <v>153608</v>
      </c>
      <c r="F833">
        <v>6.49</v>
      </c>
      <c r="G833">
        <v>0.69999998799999996</v>
      </c>
      <c r="H833">
        <v>0</v>
      </c>
    </row>
    <row r="834" spans="1:8" x14ac:dyDescent="0.25">
      <c r="A834" t="s">
        <v>179</v>
      </c>
      <c r="B834" t="s">
        <v>877</v>
      </c>
      <c r="C834" s="1">
        <v>44682</v>
      </c>
      <c r="D834">
        <v>41630</v>
      </c>
      <c r="E834">
        <v>195238</v>
      </c>
      <c r="F834">
        <v>6.49</v>
      </c>
      <c r="G834">
        <v>1.031999946</v>
      </c>
      <c r="H834">
        <v>346.35998540000003</v>
      </c>
    </row>
    <row r="835" spans="1:8" x14ac:dyDescent="0.25">
      <c r="A835" t="s">
        <v>179</v>
      </c>
      <c r="B835" t="s">
        <v>877</v>
      </c>
      <c r="C835" s="1">
        <v>44713</v>
      </c>
      <c r="D835">
        <v>45525</v>
      </c>
      <c r="E835">
        <v>240763</v>
      </c>
      <c r="F835">
        <v>6.49</v>
      </c>
      <c r="G835">
        <v>0.96700000799999997</v>
      </c>
      <c r="H835">
        <v>0</v>
      </c>
    </row>
    <row r="836" spans="1:8" x14ac:dyDescent="0.25">
      <c r="A836" t="s">
        <v>179</v>
      </c>
      <c r="B836" t="s">
        <v>877</v>
      </c>
      <c r="C836" s="1">
        <v>44743</v>
      </c>
      <c r="D836">
        <v>48133</v>
      </c>
      <c r="E836">
        <v>288896</v>
      </c>
      <c r="F836">
        <v>6.5</v>
      </c>
      <c r="G836">
        <v>1.031999946</v>
      </c>
      <c r="H836">
        <v>10414.660159999999</v>
      </c>
    </row>
    <row r="837" spans="1:8" x14ac:dyDescent="0.25">
      <c r="A837" t="s">
        <v>179</v>
      </c>
      <c r="B837" t="s">
        <v>877</v>
      </c>
      <c r="C837" s="1">
        <v>44774</v>
      </c>
      <c r="D837">
        <v>47238</v>
      </c>
      <c r="E837">
        <v>336134</v>
      </c>
      <c r="F837">
        <v>6.53</v>
      </c>
      <c r="G837">
        <v>1.097000003</v>
      </c>
      <c r="H837">
        <v>0</v>
      </c>
    </row>
    <row r="838" spans="1:8" x14ac:dyDescent="0.25">
      <c r="A838" t="s">
        <v>179</v>
      </c>
      <c r="B838" t="s">
        <v>877</v>
      </c>
      <c r="C838" s="1">
        <v>44805</v>
      </c>
      <c r="D838">
        <v>32782</v>
      </c>
      <c r="E838">
        <v>368916</v>
      </c>
      <c r="F838">
        <v>6.51</v>
      </c>
      <c r="G838">
        <v>0.66699999600000004</v>
      </c>
      <c r="H838">
        <v>0</v>
      </c>
    </row>
    <row r="839" spans="1:8" x14ac:dyDescent="0.25">
      <c r="A839" t="s">
        <v>179</v>
      </c>
      <c r="B839" t="s">
        <v>877</v>
      </c>
      <c r="C839" s="1">
        <v>44835</v>
      </c>
      <c r="D839">
        <v>27585</v>
      </c>
      <c r="E839">
        <v>396501</v>
      </c>
      <c r="F839">
        <v>6.47</v>
      </c>
      <c r="G839">
        <v>0.612999976</v>
      </c>
      <c r="H839">
        <v>2319.3798830000001</v>
      </c>
    </row>
    <row r="840" spans="1:8" x14ac:dyDescent="0.25">
      <c r="A840" t="s">
        <v>179</v>
      </c>
      <c r="B840" t="s">
        <v>877</v>
      </c>
      <c r="C840" s="1">
        <v>44866</v>
      </c>
      <c r="D840">
        <v>45142</v>
      </c>
      <c r="E840">
        <v>441643</v>
      </c>
      <c r="F840">
        <v>6.43</v>
      </c>
      <c r="G840">
        <v>0.89999997600000003</v>
      </c>
      <c r="H840">
        <v>0</v>
      </c>
    </row>
    <row r="841" spans="1:8" x14ac:dyDescent="0.25">
      <c r="A841" t="s">
        <v>179</v>
      </c>
      <c r="B841" t="s">
        <v>877</v>
      </c>
      <c r="C841" s="1">
        <v>44896</v>
      </c>
      <c r="D841">
        <v>36483</v>
      </c>
      <c r="E841">
        <v>478126</v>
      </c>
      <c r="F841">
        <v>6.42</v>
      </c>
      <c r="G841">
        <v>0.870999992</v>
      </c>
      <c r="H841">
        <v>0</v>
      </c>
    </row>
    <row r="842" spans="1:8" x14ac:dyDescent="0.25">
      <c r="A842" t="s">
        <v>179</v>
      </c>
      <c r="B842" t="s">
        <v>877</v>
      </c>
      <c r="C842" s="1">
        <v>44927</v>
      </c>
      <c r="D842">
        <v>41502</v>
      </c>
      <c r="E842">
        <v>519628</v>
      </c>
      <c r="F842">
        <v>6.48</v>
      </c>
      <c r="G842">
        <v>0.870999992</v>
      </c>
      <c r="H842">
        <v>0</v>
      </c>
    </row>
    <row r="843" spans="1:8" x14ac:dyDescent="0.25">
      <c r="A843" t="s">
        <v>179</v>
      </c>
      <c r="B843" t="s">
        <v>877</v>
      </c>
      <c r="C843" s="1">
        <v>44958</v>
      </c>
      <c r="D843">
        <v>37587</v>
      </c>
      <c r="E843">
        <v>557215</v>
      </c>
      <c r="F843">
        <v>6.47</v>
      </c>
      <c r="G843">
        <v>1</v>
      </c>
      <c r="H843">
        <v>3173.6999510000001</v>
      </c>
    </row>
    <row r="844" spans="1:8" x14ac:dyDescent="0.25">
      <c r="A844" t="s">
        <v>179</v>
      </c>
      <c r="B844" t="s">
        <v>877</v>
      </c>
      <c r="C844" s="1">
        <v>44986</v>
      </c>
      <c r="D844">
        <v>31652</v>
      </c>
      <c r="E844">
        <v>588867</v>
      </c>
      <c r="F844">
        <v>6.49</v>
      </c>
      <c r="G844">
        <v>0.644999981</v>
      </c>
      <c r="H844">
        <v>4761.6298829999996</v>
      </c>
    </row>
    <row r="845" spans="1:8" x14ac:dyDescent="0.25">
      <c r="A845" t="s">
        <v>179</v>
      </c>
      <c r="B845" t="s">
        <v>877</v>
      </c>
      <c r="C845" s="1">
        <v>45017</v>
      </c>
      <c r="D845">
        <v>31047</v>
      </c>
      <c r="E845">
        <v>619914</v>
      </c>
      <c r="F845">
        <v>6.43</v>
      </c>
      <c r="G845">
        <v>0.76700002</v>
      </c>
      <c r="H845">
        <v>0</v>
      </c>
    </row>
    <row r="846" spans="1:8" x14ac:dyDescent="0.25">
      <c r="A846" t="s">
        <v>179</v>
      </c>
      <c r="B846" t="s">
        <v>877</v>
      </c>
      <c r="C846" s="1">
        <v>45047</v>
      </c>
      <c r="D846">
        <v>23686</v>
      </c>
      <c r="E846">
        <v>643600</v>
      </c>
      <c r="F846">
        <v>6.47</v>
      </c>
      <c r="G846">
        <v>0.547999978</v>
      </c>
      <c r="H846">
        <v>1450.9499510000001</v>
      </c>
    </row>
    <row r="847" spans="1:8" x14ac:dyDescent="0.25">
      <c r="A847" t="s">
        <v>179</v>
      </c>
      <c r="B847" t="s">
        <v>877</v>
      </c>
      <c r="C847" s="1">
        <v>45078</v>
      </c>
      <c r="D847">
        <v>35289</v>
      </c>
      <c r="E847">
        <v>678889</v>
      </c>
      <c r="F847">
        <v>6.49</v>
      </c>
      <c r="G847">
        <v>0.69999998799999996</v>
      </c>
      <c r="H847">
        <v>3363.2700199999999</v>
      </c>
    </row>
    <row r="848" spans="1:8" x14ac:dyDescent="0.25">
      <c r="A848" t="s">
        <v>179</v>
      </c>
      <c r="B848" t="s">
        <v>877</v>
      </c>
      <c r="C848" s="1">
        <v>45108</v>
      </c>
      <c r="D848">
        <v>39213</v>
      </c>
      <c r="E848">
        <v>718102</v>
      </c>
      <c r="F848">
        <v>6.49</v>
      </c>
      <c r="G848">
        <v>0.935000002</v>
      </c>
      <c r="H848">
        <v>0</v>
      </c>
    </row>
    <row r="849" spans="1:8" x14ac:dyDescent="0.25">
      <c r="A849" t="s">
        <v>179</v>
      </c>
      <c r="B849" t="s">
        <v>877</v>
      </c>
      <c r="C849" s="1">
        <v>45139</v>
      </c>
      <c r="D849">
        <v>35863</v>
      </c>
      <c r="E849">
        <v>753965</v>
      </c>
      <c r="F849">
        <v>6.48</v>
      </c>
      <c r="G849">
        <v>0.805999994</v>
      </c>
      <c r="H849">
        <v>1737.619995</v>
      </c>
    </row>
    <row r="850" spans="1:8" x14ac:dyDescent="0.25">
      <c r="A850" t="s">
        <v>179</v>
      </c>
      <c r="B850" t="s">
        <v>877</v>
      </c>
      <c r="C850" s="1">
        <v>45170</v>
      </c>
      <c r="D850">
        <v>42533</v>
      </c>
      <c r="E850">
        <v>796498</v>
      </c>
      <c r="F850">
        <v>6.44</v>
      </c>
      <c r="G850">
        <v>1</v>
      </c>
      <c r="H850">
        <v>0</v>
      </c>
    </row>
    <row r="851" spans="1:8" x14ac:dyDescent="0.25">
      <c r="A851" t="s">
        <v>179</v>
      </c>
      <c r="B851" t="s">
        <v>877</v>
      </c>
      <c r="C851" s="1">
        <v>45200</v>
      </c>
      <c r="D851">
        <v>38337</v>
      </c>
      <c r="E851">
        <v>834835</v>
      </c>
      <c r="F851">
        <v>6.44</v>
      </c>
      <c r="G851">
        <v>0.773999989</v>
      </c>
      <c r="H851">
        <v>2609.73999</v>
      </c>
    </row>
    <row r="852" spans="1:8" x14ac:dyDescent="0.25">
      <c r="A852" t="s">
        <v>179</v>
      </c>
      <c r="B852" t="s">
        <v>877</v>
      </c>
      <c r="C852" s="1">
        <v>45231</v>
      </c>
      <c r="D852">
        <v>49576</v>
      </c>
      <c r="E852">
        <v>884411</v>
      </c>
      <c r="F852">
        <v>6.37</v>
      </c>
      <c r="G852">
        <v>1.0670000310000001</v>
      </c>
      <c r="H852">
        <v>3296.6499020000001</v>
      </c>
    </row>
    <row r="853" spans="1:8" x14ac:dyDescent="0.25">
      <c r="A853" t="s">
        <v>179</v>
      </c>
      <c r="B853" t="s">
        <v>877</v>
      </c>
      <c r="C853" s="1">
        <v>45261</v>
      </c>
      <c r="D853">
        <v>40401</v>
      </c>
      <c r="E853">
        <v>924812</v>
      </c>
      <c r="F853">
        <v>6.41</v>
      </c>
      <c r="G853">
        <v>0.838999987</v>
      </c>
      <c r="H853">
        <v>0</v>
      </c>
    </row>
    <row r="854" spans="1:8" x14ac:dyDescent="0.25">
      <c r="A854" t="s">
        <v>179</v>
      </c>
      <c r="B854" t="s">
        <v>877</v>
      </c>
      <c r="C854" s="1">
        <v>45292</v>
      </c>
      <c r="D854">
        <v>49160</v>
      </c>
      <c r="E854">
        <v>973972</v>
      </c>
      <c r="F854">
        <v>6.42</v>
      </c>
      <c r="G854">
        <v>1.097000003</v>
      </c>
      <c r="H854">
        <v>3720.1899410000001</v>
      </c>
    </row>
    <row r="855" spans="1:8" x14ac:dyDescent="0.25">
      <c r="A855" t="s">
        <v>179</v>
      </c>
      <c r="B855" t="s">
        <v>877</v>
      </c>
      <c r="C855" s="1">
        <v>45323</v>
      </c>
      <c r="D855">
        <v>35793</v>
      </c>
      <c r="E855">
        <v>1009765</v>
      </c>
      <c r="F855">
        <v>6.42</v>
      </c>
      <c r="G855">
        <v>0.82800000900000004</v>
      </c>
      <c r="H855">
        <v>2507.929932</v>
      </c>
    </row>
    <row r="856" spans="1:8" x14ac:dyDescent="0.25">
      <c r="A856" t="s">
        <v>179</v>
      </c>
      <c r="B856" t="s">
        <v>877</v>
      </c>
      <c r="C856" s="1">
        <v>45352</v>
      </c>
      <c r="D856">
        <v>34733</v>
      </c>
      <c r="E856">
        <v>1044498</v>
      </c>
      <c r="F856">
        <v>6.42</v>
      </c>
      <c r="G856">
        <v>0.967999995</v>
      </c>
      <c r="H856">
        <v>0</v>
      </c>
    </row>
    <row r="857" spans="1:8" x14ac:dyDescent="0.25">
      <c r="A857" t="s">
        <v>179</v>
      </c>
      <c r="B857" t="s">
        <v>877</v>
      </c>
      <c r="C857" s="1">
        <v>45383</v>
      </c>
      <c r="D857">
        <v>38528</v>
      </c>
      <c r="E857">
        <v>1083026</v>
      </c>
      <c r="F857">
        <v>6.47</v>
      </c>
      <c r="G857">
        <v>0.96700000799999997</v>
      </c>
      <c r="H857">
        <v>0</v>
      </c>
    </row>
    <row r="858" spans="1:8" x14ac:dyDescent="0.25">
      <c r="A858" t="s">
        <v>179</v>
      </c>
      <c r="B858" t="s">
        <v>877</v>
      </c>
      <c r="C858" s="1">
        <v>45413</v>
      </c>
      <c r="D858">
        <v>25321</v>
      </c>
      <c r="E858">
        <v>1108347</v>
      </c>
      <c r="F858">
        <v>6.57</v>
      </c>
      <c r="G858">
        <v>0.773999989</v>
      </c>
      <c r="H858">
        <v>0</v>
      </c>
    </row>
    <row r="859" spans="1:8" x14ac:dyDescent="0.25">
      <c r="A859" t="s">
        <v>179</v>
      </c>
      <c r="B859" t="s">
        <v>877</v>
      </c>
      <c r="C859" s="1">
        <v>45444</v>
      </c>
      <c r="D859">
        <v>32671</v>
      </c>
      <c r="E859">
        <v>1141018</v>
      </c>
      <c r="F859">
        <v>6.54</v>
      </c>
      <c r="G859">
        <v>0.76700002</v>
      </c>
      <c r="H859">
        <v>0</v>
      </c>
    </row>
    <row r="860" spans="1:8" x14ac:dyDescent="0.25">
      <c r="A860" t="s">
        <v>179</v>
      </c>
      <c r="B860" t="s">
        <v>877</v>
      </c>
      <c r="C860" s="1">
        <v>45474</v>
      </c>
      <c r="D860">
        <v>19541</v>
      </c>
      <c r="E860">
        <v>1160559</v>
      </c>
      <c r="F860">
        <v>6.55</v>
      </c>
      <c r="G860">
        <v>0.45199999200000002</v>
      </c>
      <c r="H860">
        <v>0</v>
      </c>
    </row>
    <row r="861" spans="1:8" x14ac:dyDescent="0.25">
      <c r="A861" t="s">
        <v>179</v>
      </c>
      <c r="B861" t="s">
        <v>877</v>
      </c>
      <c r="C861" s="1">
        <v>45505</v>
      </c>
      <c r="D861">
        <v>26809</v>
      </c>
      <c r="E861">
        <v>1187368</v>
      </c>
      <c r="F861">
        <v>6.48</v>
      </c>
      <c r="G861">
        <v>0.773999989</v>
      </c>
      <c r="H861">
        <v>0</v>
      </c>
    </row>
    <row r="862" spans="1:8" x14ac:dyDescent="0.25">
      <c r="A862" t="s">
        <v>179</v>
      </c>
      <c r="B862" t="s">
        <v>877</v>
      </c>
      <c r="C862" s="1">
        <v>45536</v>
      </c>
      <c r="D862">
        <v>34862</v>
      </c>
      <c r="E862">
        <v>1222230</v>
      </c>
      <c r="F862">
        <v>6.53</v>
      </c>
      <c r="G862">
        <v>0.93300002800000004</v>
      </c>
      <c r="H862">
        <v>0</v>
      </c>
    </row>
    <row r="863" spans="1:8" x14ac:dyDescent="0.25">
      <c r="A863" t="s">
        <v>179</v>
      </c>
      <c r="B863" t="s">
        <v>877</v>
      </c>
      <c r="C863" s="1">
        <v>45566</v>
      </c>
      <c r="D863">
        <v>50461</v>
      </c>
      <c r="E863">
        <v>1272691</v>
      </c>
      <c r="F863">
        <v>6.52</v>
      </c>
      <c r="G863">
        <v>1.2259999509999999</v>
      </c>
      <c r="H863">
        <v>2297.360107</v>
      </c>
    </row>
    <row r="864" spans="1:8" x14ac:dyDescent="0.25">
      <c r="A864" t="s">
        <v>179</v>
      </c>
      <c r="B864" t="s">
        <v>877</v>
      </c>
      <c r="C864" s="1">
        <v>45597</v>
      </c>
      <c r="D864">
        <v>26435</v>
      </c>
      <c r="E864">
        <v>1299126</v>
      </c>
      <c r="F864">
        <v>6.62</v>
      </c>
      <c r="G864">
        <v>0.633000016</v>
      </c>
      <c r="H864">
        <v>2738.25</v>
      </c>
    </row>
    <row r="865" spans="1:8" x14ac:dyDescent="0.25">
      <c r="A865" t="s">
        <v>179</v>
      </c>
      <c r="B865" t="s">
        <v>877</v>
      </c>
      <c r="C865" s="1">
        <v>45627</v>
      </c>
      <c r="D865">
        <v>32126</v>
      </c>
      <c r="E865">
        <v>1331252</v>
      </c>
      <c r="F865">
        <v>6.61</v>
      </c>
      <c r="G865">
        <v>0.773999989</v>
      </c>
      <c r="H865">
        <v>4438.4101559999999</v>
      </c>
    </row>
    <row r="866" spans="1:8" x14ac:dyDescent="0.25">
      <c r="A866" t="s">
        <v>180</v>
      </c>
      <c r="B866" t="s">
        <v>880</v>
      </c>
      <c r="C866" s="1">
        <v>44562</v>
      </c>
      <c r="D866">
        <v>34819</v>
      </c>
      <c r="E866">
        <v>34819</v>
      </c>
      <c r="F866">
        <v>6.51</v>
      </c>
      <c r="G866">
        <v>0.838999987</v>
      </c>
      <c r="H866">
        <v>0</v>
      </c>
    </row>
    <row r="867" spans="1:8" x14ac:dyDescent="0.25">
      <c r="A867" t="s">
        <v>180</v>
      </c>
      <c r="B867" t="s">
        <v>880</v>
      </c>
      <c r="C867" s="1">
        <v>44593</v>
      </c>
      <c r="D867">
        <v>20910</v>
      </c>
      <c r="E867">
        <v>55729</v>
      </c>
      <c r="F867">
        <v>6.54</v>
      </c>
      <c r="G867">
        <v>0.60699999299999996</v>
      </c>
      <c r="H867">
        <v>0</v>
      </c>
    </row>
    <row r="868" spans="1:8" x14ac:dyDescent="0.25">
      <c r="A868" t="s">
        <v>180</v>
      </c>
      <c r="B868" t="s">
        <v>880</v>
      </c>
      <c r="C868" s="1">
        <v>44621</v>
      </c>
      <c r="D868">
        <v>50256</v>
      </c>
      <c r="E868">
        <v>105985</v>
      </c>
      <c r="F868">
        <v>6.54</v>
      </c>
      <c r="G868">
        <v>1.097000003</v>
      </c>
      <c r="H868">
        <v>9055.4101559999999</v>
      </c>
    </row>
    <row r="869" spans="1:8" x14ac:dyDescent="0.25">
      <c r="A869" t="s">
        <v>180</v>
      </c>
      <c r="B869" t="s">
        <v>880</v>
      </c>
      <c r="C869" s="1">
        <v>44652</v>
      </c>
      <c r="D869">
        <v>30962</v>
      </c>
      <c r="E869">
        <v>136947</v>
      </c>
      <c r="F869">
        <v>6.51</v>
      </c>
      <c r="G869">
        <v>0.80000001200000004</v>
      </c>
      <c r="H869">
        <v>3983.5900879999999</v>
      </c>
    </row>
    <row r="870" spans="1:8" x14ac:dyDescent="0.25">
      <c r="A870" t="s">
        <v>180</v>
      </c>
      <c r="B870" t="s">
        <v>880</v>
      </c>
      <c r="C870" s="1">
        <v>44682</v>
      </c>
      <c r="D870">
        <v>43287</v>
      </c>
      <c r="E870">
        <v>180234</v>
      </c>
      <c r="F870">
        <v>6.49</v>
      </c>
      <c r="G870">
        <v>0.967999995</v>
      </c>
      <c r="H870">
        <v>310.51998900000001</v>
      </c>
    </row>
    <row r="871" spans="1:8" x14ac:dyDescent="0.25">
      <c r="A871" t="s">
        <v>180</v>
      </c>
      <c r="B871" t="s">
        <v>880</v>
      </c>
      <c r="C871" s="1">
        <v>44713</v>
      </c>
      <c r="D871">
        <v>46166</v>
      </c>
      <c r="E871">
        <v>226400</v>
      </c>
      <c r="F871">
        <v>6.48</v>
      </c>
      <c r="G871">
        <v>1.0670000310000001</v>
      </c>
      <c r="H871">
        <v>3139.3701169999999</v>
      </c>
    </row>
    <row r="872" spans="1:8" x14ac:dyDescent="0.25">
      <c r="A872" t="s">
        <v>180</v>
      </c>
      <c r="B872" t="s">
        <v>880</v>
      </c>
      <c r="C872" s="1">
        <v>44743</v>
      </c>
      <c r="D872">
        <v>31820</v>
      </c>
      <c r="E872">
        <v>258220</v>
      </c>
      <c r="F872">
        <v>6.5</v>
      </c>
      <c r="G872">
        <v>0.741999984</v>
      </c>
      <c r="H872">
        <v>1029.530029</v>
      </c>
    </row>
    <row r="873" spans="1:8" x14ac:dyDescent="0.25">
      <c r="A873" t="s">
        <v>180</v>
      </c>
      <c r="B873" t="s">
        <v>880</v>
      </c>
      <c r="C873" s="1">
        <v>44774</v>
      </c>
      <c r="D873">
        <v>18418</v>
      </c>
      <c r="E873">
        <v>276638</v>
      </c>
      <c r="F873">
        <v>6.51</v>
      </c>
      <c r="G873">
        <v>0.515999973</v>
      </c>
      <c r="H873">
        <v>666</v>
      </c>
    </row>
    <row r="874" spans="1:8" x14ac:dyDescent="0.25">
      <c r="A874" t="s">
        <v>180</v>
      </c>
      <c r="B874" t="s">
        <v>880</v>
      </c>
      <c r="C874" s="1">
        <v>44805</v>
      </c>
      <c r="D874">
        <v>29188</v>
      </c>
      <c r="E874">
        <v>305826</v>
      </c>
      <c r="F874">
        <v>6.53</v>
      </c>
      <c r="G874">
        <v>0.73299998</v>
      </c>
      <c r="H874">
        <v>3564.459961</v>
      </c>
    </row>
    <row r="875" spans="1:8" x14ac:dyDescent="0.25">
      <c r="A875" t="s">
        <v>180</v>
      </c>
      <c r="B875" t="s">
        <v>880</v>
      </c>
      <c r="C875" s="1">
        <v>44835</v>
      </c>
      <c r="D875">
        <v>55757</v>
      </c>
      <c r="E875">
        <v>361583</v>
      </c>
      <c r="F875">
        <v>6.52</v>
      </c>
      <c r="G875">
        <v>1.128999949</v>
      </c>
      <c r="H875">
        <v>2916.26001</v>
      </c>
    </row>
    <row r="876" spans="1:8" x14ac:dyDescent="0.25">
      <c r="A876" t="s">
        <v>180</v>
      </c>
      <c r="B876" t="s">
        <v>880</v>
      </c>
      <c r="C876" s="1">
        <v>44866</v>
      </c>
      <c r="D876">
        <v>34586</v>
      </c>
      <c r="E876">
        <v>396169</v>
      </c>
      <c r="F876">
        <v>6.5</v>
      </c>
      <c r="G876">
        <v>0.96700000799999997</v>
      </c>
      <c r="H876">
        <v>1676.160034</v>
      </c>
    </row>
    <row r="877" spans="1:8" x14ac:dyDescent="0.25">
      <c r="A877" t="s">
        <v>180</v>
      </c>
      <c r="B877" t="s">
        <v>880</v>
      </c>
      <c r="C877" s="1">
        <v>44896</v>
      </c>
      <c r="D877">
        <v>24934</v>
      </c>
      <c r="E877">
        <v>421103</v>
      </c>
      <c r="F877">
        <v>6.54</v>
      </c>
      <c r="G877">
        <v>0.709999979</v>
      </c>
      <c r="H877">
        <v>1001.309998</v>
      </c>
    </row>
    <row r="878" spans="1:8" x14ac:dyDescent="0.25">
      <c r="A878" t="s">
        <v>180</v>
      </c>
      <c r="B878" t="s">
        <v>880</v>
      </c>
      <c r="C878" s="1">
        <v>44927</v>
      </c>
      <c r="D878">
        <v>42570</v>
      </c>
      <c r="E878">
        <v>463673</v>
      </c>
      <c r="F878">
        <v>6.53</v>
      </c>
      <c r="G878">
        <v>0.838999987</v>
      </c>
      <c r="H878">
        <v>3754.419922</v>
      </c>
    </row>
    <row r="879" spans="1:8" x14ac:dyDescent="0.25">
      <c r="A879" t="s">
        <v>180</v>
      </c>
      <c r="B879" t="s">
        <v>880</v>
      </c>
      <c r="C879" s="1">
        <v>44958</v>
      </c>
      <c r="D879">
        <v>25273</v>
      </c>
      <c r="E879">
        <v>488946</v>
      </c>
      <c r="F879">
        <v>6.48</v>
      </c>
      <c r="G879">
        <v>0.57099997999999996</v>
      </c>
      <c r="H879">
        <v>0</v>
      </c>
    </row>
    <row r="880" spans="1:8" x14ac:dyDescent="0.25">
      <c r="A880" t="s">
        <v>180</v>
      </c>
      <c r="B880" t="s">
        <v>880</v>
      </c>
      <c r="C880" s="1">
        <v>44986</v>
      </c>
      <c r="D880">
        <v>31039</v>
      </c>
      <c r="E880">
        <v>519985</v>
      </c>
      <c r="F880">
        <v>6.37</v>
      </c>
      <c r="G880">
        <v>0.709999979</v>
      </c>
      <c r="H880">
        <v>0</v>
      </c>
    </row>
    <row r="881" spans="1:8" x14ac:dyDescent="0.25">
      <c r="A881" t="s">
        <v>180</v>
      </c>
      <c r="B881" t="s">
        <v>880</v>
      </c>
      <c r="C881" s="1">
        <v>45017</v>
      </c>
      <c r="D881">
        <v>35100</v>
      </c>
      <c r="E881">
        <v>555085</v>
      </c>
      <c r="F881">
        <v>6.37</v>
      </c>
      <c r="G881">
        <v>0.93300002800000004</v>
      </c>
      <c r="H881">
        <v>818.96002199999998</v>
      </c>
    </row>
    <row r="882" spans="1:8" x14ac:dyDescent="0.25">
      <c r="A882" t="s">
        <v>180</v>
      </c>
      <c r="B882" t="s">
        <v>880</v>
      </c>
      <c r="C882" s="1">
        <v>45047</v>
      </c>
      <c r="D882">
        <v>54532</v>
      </c>
      <c r="E882">
        <v>609617</v>
      </c>
      <c r="F882">
        <v>6.5</v>
      </c>
      <c r="G882">
        <v>1.128999949</v>
      </c>
      <c r="H882">
        <v>1033.9799800000001</v>
      </c>
    </row>
    <row r="883" spans="1:8" x14ac:dyDescent="0.25">
      <c r="A883" t="s">
        <v>180</v>
      </c>
      <c r="B883" t="s">
        <v>880</v>
      </c>
      <c r="C883" s="1">
        <v>45078</v>
      </c>
      <c r="D883">
        <v>33161</v>
      </c>
      <c r="E883">
        <v>642778</v>
      </c>
      <c r="F883">
        <v>6.5</v>
      </c>
      <c r="G883">
        <v>0.89999997600000003</v>
      </c>
      <c r="H883">
        <v>1572.780029</v>
      </c>
    </row>
    <row r="884" spans="1:8" x14ac:dyDescent="0.25">
      <c r="A884" t="s">
        <v>180</v>
      </c>
      <c r="B884" t="s">
        <v>880</v>
      </c>
      <c r="C884" s="1">
        <v>45108</v>
      </c>
      <c r="D884">
        <v>41660</v>
      </c>
      <c r="E884">
        <v>684438</v>
      </c>
      <c r="F884">
        <v>6.58</v>
      </c>
      <c r="G884">
        <v>0.935000002</v>
      </c>
      <c r="H884">
        <v>3749.6499020000001</v>
      </c>
    </row>
    <row r="885" spans="1:8" x14ac:dyDescent="0.25">
      <c r="A885" t="s">
        <v>180</v>
      </c>
      <c r="B885" t="s">
        <v>880</v>
      </c>
      <c r="C885" s="1">
        <v>45139</v>
      </c>
      <c r="D885">
        <v>44149</v>
      </c>
      <c r="E885">
        <v>728587</v>
      </c>
      <c r="F885">
        <v>6.55</v>
      </c>
      <c r="G885">
        <v>0.838999987</v>
      </c>
      <c r="H885">
        <v>2489.8999020000001</v>
      </c>
    </row>
    <row r="886" spans="1:8" x14ac:dyDescent="0.25">
      <c r="A886" t="s">
        <v>180</v>
      </c>
      <c r="B886" t="s">
        <v>880</v>
      </c>
      <c r="C886" s="1">
        <v>45170</v>
      </c>
      <c r="D886">
        <v>33729</v>
      </c>
      <c r="E886">
        <v>762316</v>
      </c>
      <c r="F886">
        <v>6.6</v>
      </c>
      <c r="G886">
        <v>0.83300000399999996</v>
      </c>
      <c r="H886">
        <v>6954.2597660000001</v>
      </c>
    </row>
    <row r="887" spans="1:8" x14ac:dyDescent="0.25">
      <c r="A887" t="s">
        <v>180</v>
      </c>
      <c r="B887" t="s">
        <v>880</v>
      </c>
      <c r="C887" s="1">
        <v>45200</v>
      </c>
      <c r="D887">
        <v>37141</v>
      </c>
      <c r="E887">
        <v>799457</v>
      </c>
      <c r="F887">
        <v>6.59</v>
      </c>
      <c r="G887">
        <v>0.741999984</v>
      </c>
      <c r="H887">
        <v>0</v>
      </c>
    </row>
    <row r="888" spans="1:8" x14ac:dyDescent="0.25">
      <c r="A888" t="s">
        <v>180</v>
      </c>
      <c r="B888" t="s">
        <v>880</v>
      </c>
      <c r="C888" s="1">
        <v>45231</v>
      </c>
      <c r="D888">
        <v>22501</v>
      </c>
      <c r="E888">
        <v>821958</v>
      </c>
      <c r="F888">
        <v>6.6</v>
      </c>
      <c r="G888">
        <v>0.60000002399999997</v>
      </c>
      <c r="H888">
        <v>0</v>
      </c>
    </row>
    <row r="889" spans="1:8" x14ac:dyDescent="0.25">
      <c r="A889" t="s">
        <v>180</v>
      </c>
      <c r="B889" t="s">
        <v>880</v>
      </c>
      <c r="C889" s="1">
        <v>45261</v>
      </c>
      <c r="D889">
        <v>29523</v>
      </c>
      <c r="E889">
        <v>851481</v>
      </c>
      <c r="F889">
        <v>6.56</v>
      </c>
      <c r="G889">
        <v>0.58099997000000003</v>
      </c>
      <c r="H889">
        <v>2173.780029</v>
      </c>
    </row>
    <row r="890" spans="1:8" x14ac:dyDescent="0.25">
      <c r="A890" t="s">
        <v>180</v>
      </c>
      <c r="B890" t="s">
        <v>880</v>
      </c>
      <c r="C890" s="1">
        <v>45292</v>
      </c>
      <c r="D890">
        <v>37498</v>
      </c>
      <c r="E890">
        <v>888979</v>
      </c>
      <c r="F890">
        <v>6.51</v>
      </c>
      <c r="G890">
        <v>0.805999994</v>
      </c>
      <c r="H890">
        <v>0</v>
      </c>
    </row>
    <row r="891" spans="1:8" x14ac:dyDescent="0.25">
      <c r="A891" t="s">
        <v>180</v>
      </c>
      <c r="B891" t="s">
        <v>880</v>
      </c>
      <c r="C891" s="1">
        <v>45323</v>
      </c>
      <c r="D891">
        <v>32655</v>
      </c>
      <c r="E891">
        <v>921634</v>
      </c>
      <c r="F891">
        <v>6.41</v>
      </c>
      <c r="G891">
        <v>0.79299998299999996</v>
      </c>
      <c r="H891">
        <v>5095.7202150000003</v>
      </c>
    </row>
    <row r="892" spans="1:8" x14ac:dyDescent="0.25">
      <c r="A892" t="s">
        <v>180</v>
      </c>
      <c r="B892" t="s">
        <v>880</v>
      </c>
      <c r="C892" s="1">
        <v>45352</v>
      </c>
      <c r="D892">
        <v>29787</v>
      </c>
      <c r="E892">
        <v>951421</v>
      </c>
      <c r="F892">
        <v>6.4</v>
      </c>
      <c r="G892">
        <v>0.805999994</v>
      </c>
      <c r="H892">
        <v>3260.25</v>
      </c>
    </row>
    <row r="893" spans="1:8" x14ac:dyDescent="0.25">
      <c r="A893" t="s">
        <v>180</v>
      </c>
      <c r="B893" t="s">
        <v>880</v>
      </c>
      <c r="C893" s="1">
        <v>45383</v>
      </c>
      <c r="D893">
        <v>24455</v>
      </c>
      <c r="E893">
        <v>975876</v>
      </c>
      <c r="F893">
        <v>6.42</v>
      </c>
      <c r="G893">
        <v>0.60000002399999997</v>
      </c>
      <c r="H893">
        <v>0</v>
      </c>
    </row>
    <row r="894" spans="1:8" x14ac:dyDescent="0.25">
      <c r="A894" t="s">
        <v>180</v>
      </c>
      <c r="B894" t="s">
        <v>880</v>
      </c>
      <c r="C894" s="1">
        <v>45413</v>
      </c>
      <c r="D894">
        <v>31006</v>
      </c>
      <c r="E894">
        <v>1006882</v>
      </c>
      <c r="F894">
        <v>6.46</v>
      </c>
      <c r="G894">
        <v>0.676999986</v>
      </c>
      <c r="H894">
        <v>0</v>
      </c>
    </row>
    <row r="895" spans="1:8" x14ac:dyDescent="0.25">
      <c r="A895" t="s">
        <v>180</v>
      </c>
      <c r="B895" t="s">
        <v>880</v>
      </c>
      <c r="C895" s="1">
        <v>45444</v>
      </c>
      <c r="D895">
        <v>39383</v>
      </c>
      <c r="E895">
        <v>1046265</v>
      </c>
      <c r="F895">
        <v>6.5</v>
      </c>
      <c r="G895">
        <v>1</v>
      </c>
      <c r="H895">
        <v>2477.9499510000001</v>
      </c>
    </row>
    <row r="896" spans="1:8" x14ac:dyDescent="0.25">
      <c r="A896" t="s">
        <v>180</v>
      </c>
      <c r="B896" t="s">
        <v>880</v>
      </c>
      <c r="C896" s="1">
        <v>45474</v>
      </c>
      <c r="D896">
        <v>38371</v>
      </c>
      <c r="E896">
        <v>1084636</v>
      </c>
      <c r="F896">
        <v>6.51</v>
      </c>
      <c r="G896">
        <v>0.870999992</v>
      </c>
      <c r="H896">
        <v>2995.429932</v>
      </c>
    </row>
    <row r="897" spans="1:8" x14ac:dyDescent="0.25">
      <c r="A897" t="s">
        <v>180</v>
      </c>
      <c r="B897" t="s">
        <v>880</v>
      </c>
      <c r="C897" s="1">
        <v>45505</v>
      </c>
      <c r="D897">
        <v>30083</v>
      </c>
      <c r="E897">
        <v>1114719</v>
      </c>
      <c r="F897">
        <v>6.54</v>
      </c>
      <c r="G897">
        <v>0.612999976</v>
      </c>
      <c r="H897">
        <v>3794.73999</v>
      </c>
    </row>
    <row r="898" spans="1:8" x14ac:dyDescent="0.25">
      <c r="A898" t="s">
        <v>180</v>
      </c>
      <c r="B898" t="s">
        <v>880</v>
      </c>
      <c r="C898" s="1">
        <v>45536</v>
      </c>
      <c r="D898">
        <v>41688</v>
      </c>
      <c r="E898">
        <v>1156407</v>
      </c>
      <c r="F898">
        <v>6.56</v>
      </c>
      <c r="G898">
        <v>0.96700000799999997</v>
      </c>
      <c r="H898">
        <v>0</v>
      </c>
    </row>
    <row r="899" spans="1:8" x14ac:dyDescent="0.25">
      <c r="A899" t="s">
        <v>180</v>
      </c>
      <c r="B899" t="s">
        <v>880</v>
      </c>
      <c r="C899" s="1">
        <v>45566</v>
      </c>
      <c r="D899">
        <v>38990</v>
      </c>
      <c r="E899">
        <v>1195397</v>
      </c>
      <c r="F899">
        <v>6.5</v>
      </c>
      <c r="G899">
        <v>1</v>
      </c>
      <c r="H899">
        <v>0</v>
      </c>
    </row>
    <row r="900" spans="1:8" x14ac:dyDescent="0.25">
      <c r="A900" t="s">
        <v>180</v>
      </c>
      <c r="B900" t="s">
        <v>880</v>
      </c>
      <c r="C900" s="1">
        <v>45597</v>
      </c>
      <c r="D900">
        <v>38674</v>
      </c>
      <c r="E900">
        <v>1234071</v>
      </c>
      <c r="F900">
        <v>6.48</v>
      </c>
      <c r="G900">
        <v>0.93300002800000004</v>
      </c>
      <c r="H900">
        <v>0</v>
      </c>
    </row>
    <row r="901" spans="1:8" x14ac:dyDescent="0.25">
      <c r="A901" t="s">
        <v>180</v>
      </c>
      <c r="B901" t="s">
        <v>880</v>
      </c>
      <c r="C901" s="1">
        <v>45627</v>
      </c>
      <c r="D901">
        <v>40356</v>
      </c>
      <c r="E901">
        <v>1274427</v>
      </c>
      <c r="F901">
        <v>6.45</v>
      </c>
      <c r="G901">
        <v>0.935000002</v>
      </c>
      <c r="H901">
        <v>0</v>
      </c>
    </row>
    <row r="902" spans="1:8" x14ac:dyDescent="0.25">
      <c r="A902" t="s">
        <v>181</v>
      </c>
      <c r="B902" t="s">
        <v>881</v>
      </c>
      <c r="C902" s="1">
        <v>44562</v>
      </c>
      <c r="D902">
        <v>29302</v>
      </c>
      <c r="E902">
        <v>29302</v>
      </c>
      <c r="F902">
        <v>6.69</v>
      </c>
      <c r="G902">
        <v>0.547999978</v>
      </c>
      <c r="H902">
        <v>0</v>
      </c>
    </row>
    <row r="903" spans="1:8" x14ac:dyDescent="0.25">
      <c r="A903" t="s">
        <v>181</v>
      </c>
      <c r="B903" t="s">
        <v>881</v>
      </c>
      <c r="C903" s="1">
        <v>44593</v>
      </c>
      <c r="D903">
        <v>41587</v>
      </c>
      <c r="E903">
        <v>70889</v>
      </c>
      <c r="F903">
        <v>6.55</v>
      </c>
      <c r="G903">
        <v>0.85699999299999996</v>
      </c>
      <c r="H903">
        <v>2783.1999510000001</v>
      </c>
    </row>
    <row r="904" spans="1:8" x14ac:dyDescent="0.25">
      <c r="A904" t="s">
        <v>181</v>
      </c>
      <c r="B904" t="s">
        <v>881</v>
      </c>
      <c r="C904" s="1">
        <v>44621</v>
      </c>
      <c r="D904">
        <v>47053</v>
      </c>
      <c r="E904">
        <v>117942</v>
      </c>
      <c r="F904">
        <v>6.58</v>
      </c>
      <c r="G904">
        <v>1.031999946</v>
      </c>
      <c r="H904">
        <v>6100.1601559999999</v>
      </c>
    </row>
    <row r="905" spans="1:8" x14ac:dyDescent="0.25">
      <c r="A905" t="s">
        <v>181</v>
      </c>
      <c r="B905" t="s">
        <v>881</v>
      </c>
      <c r="C905" s="1">
        <v>44652</v>
      </c>
      <c r="D905">
        <v>37503</v>
      </c>
      <c r="E905">
        <v>155445</v>
      </c>
      <c r="F905">
        <v>6.54</v>
      </c>
      <c r="G905">
        <v>0.866999984</v>
      </c>
      <c r="H905">
        <v>0</v>
      </c>
    </row>
    <row r="906" spans="1:8" x14ac:dyDescent="0.25">
      <c r="A906" t="s">
        <v>181</v>
      </c>
      <c r="B906" t="s">
        <v>881</v>
      </c>
      <c r="C906" s="1">
        <v>44682</v>
      </c>
      <c r="D906">
        <v>31385</v>
      </c>
      <c r="E906">
        <v>186830</v>
      </c>
      <c r="F906">
        <v>6.53</v>
      </c>
      <c r="G906">
        <v>0.709999979</v>
      </c>
      <c r="H906">
        <v>0</v>
      </c>
    </row>
    <row r="907" spans="1:8" x14ac:dyDescent="0.25">
      <c r="A907" t="s">
        <v>181</v>
      </c>
      <c r="B907" t="s">
        <v>881</v>
      </c>
      <c r="C907" s="1">
        <v>44713</v>
      </c>
      <c r="D907">
        <v>51629</v>
      </c>
      <c r="E907">
        <v>238459</v>
      </c>
      <c r="F907">
        <v>6.5</v>
      </c>
      <c r="G907">
        <v>1.1000000240000001</v>
      </c>
      <c r="H907">
        <v>0</v>
      </c>
    </row>
    <row r="908" spans="1:8" x14ac:dyDescent="0.25">
      <c r="A908" t="s">
        <v>181</v>
      </c>
      <c r="B908" t="s">
        <v>881</v>
      </c>
      <c r="C908" s="1">
        <v>44743</v>
      </c>
      <c r="D908">
        <v>35915</v>
      </c>
      <c r="E908">
        <v>274374</v>
      </c>
      <c r="F908">
        <v>6.46</v>
      </c>
      <c r="G908">
        <v>0.935000002</v>
      </c>
      <c r="H908">
        <v>0</v>
      </c>
    </row>
    <row r="909" spans="1:8" x14ac:dyDescent="0.25">
      <c r="A909" t="s">
        <v>181</v>
      </c>
      <c r="B909" t="s">
        <v>881</v>
      </c>
      <c r="C909" s="1">
        <v>44774</v>
      </c>
      <c r="D909">
        <v>39450</v>
      </c>
      <c r="E909">
        <v>313824</v>
      </c>
      <c r="F909">
        <v>6.57</v>
      </c>
      <c r="G909">
        <v>0.741999984</v>
      </c>
      <c r="H909">
        <v>0</v>
      </c>
    </row>
    <row r="910" spans="1:8" x14ac:dyDescent="0.25">
      <c r="A910" t="s">
        <v>181</v>
      </c>
      <c r="B910" t="s">
        <v>881</v>
      </c>
      <c r="C910" s="1">
        <v>44805</v>
      </c>
      <c r="D910">
        <v>41460</v>
      </c>
      <c r="E910">
        <v>355284</v>
      </c>
      <c r="F910">
        <v>6.61</v>
      </c>
      <c r="G910">
        <v>0.89999997600000003</v>
      </c>
      <c r="H910">
        <v>0</v>
      </c>
    </row>
    <row r="911" spans="1:8" x14ac:dyDescent="0.25">
      <c r="A911" t="s">
        <v>181</v>
      </c>
      <c r="B911" t="s">
        <v>881</v>
      </c>
      <c r="C911" s="1">
        <v>44835</v>
      </c>
      <c r="D911">
        <v>26080</v>
      </c>
      <c r="E911">
        <v>381364</v>
      </c>
      <c r="F911">
        <v>6.62</v>
      </c>
      <c r="G911">
        <v>0.676999986</v>
      </c>
      <c r="H911">
        <v>209.0099945</v>
      </c>
    </row>
    <row r="912" spans="1:8" x14ac:dyDescent="0.25">
      <c r="A912" t="s">
        <v>181</v>
      </c>
      <c r="B912" t="s">
        <v>881</v>
      </c>
      <c r="C912" s="1">
        <v>44866</v>
      </c>
      <c r="D912">
        <v>32324</v>
      </c>
      <c r="E912">
        <v>413688</v>
      </c>
      <c r="F912">
        <v>6.42</v>
      </c>
      <c r="G912">
        <v>0.76700002</v>
      </c>
      <c r="H912">
        <v>0</v>
      </c>
    </row>
    <row r="913" spans="1:8" x14ac:dyDescent="0.25">
      <c r="A913" t="s">
        <v>181</v>
      </c>
      <c r="B913" t="s">
        <v>881</v>
      </c>
      <c r="C913" s="1">
        <v>44896</v>
      </c>
      <c r="D913">
        <v>38033</v>
      </c>
      <c r="E913">
        <v>451721</v>
      </c>
      <c r="F913">
        <v>6.39</v>
      </c>
      <c r="G913">
        <v>1</v>
      </c>
      <c r="H913">
        <v>0</v>
      </c>
    </row>
    <row r="914" spans="1:8" x14ac:dyDescent="0.25">
      <c r="A914" t="s">
        <v>181</v>
      </c>
      <c r="B914" t="s">
        <v>881</v>
      </c>
      <c r="C914" s="1">
        <v>44927</v>
      </c>
      <c r="D914">
        <v>47301</v>
      </c>
      <c r="E914">
        <v>499022</v>
      </c>
      <c r="F914">
        <v>6.4</v>
      </c>
      <c r="G914">
        <v>1.031999946</v>
      </c>
      <c r="H914">
        <v>6735.2700199999999</v>
      </c>
    </row>
    <row r="915" spans="1:8" x14ac:dyDescent="0.25">
      <c r="A915" t="s">
        <v>181</v>
      </c>
      <c r="B915" t="s">
        <v>881</v>
      </c>
      <c r="C915" s="1">
        <v>44958</v>
      </c>
      <c r="D915">
        <v>34661</v>
      </c>
      <c r="E915">
        <v>533683</v>
      </c>
      <c r="F915">
        <v>6.57</v>
      </c>
      <c r="G915">
        <v>0.713999987</v>
      </c>
      <c r="H915">
        <v>2403.8701169999999</v>
      </c>
    </row>
    <row r="916" spans="1:8" x14ac:dyDescent="0.25">
      <c r="A916" t="s">
        <v>181</v>
      </c>
      <c r="B916" t="s">
        <v>881</v>
      </c>
      <c r="C916" s="1">
        <v>44986</v>
      </c>
      <c r="D916">
        <v>31873</v>
      </c>
      <c r="E916">
        <v>565556</v>
      </c>
      <c r="F916">
        <v>6.53</v>
      </c>
      <c r="G916">
        <v>0.870999992</v>
      </c>
      <c r="H916">
        <v>0</v>
      </c>
    </row>
    <row r="917" spans="1:8" x14ac:dyDescent="0.25">
      <c r="A917" t="s">
        <v>181</v>
      </c>
      <c r="B917" t="s">
        <v>881</v>
      </c>
      <c r="C917" s="1">
        <v>45017</v>
      </c>
      <c r="D917">
        <v>44347</v>
      </c>
      <c r="E917">
        <v>609903</v>
      </c>
      <c r="F917">
        <v>6.5</v>
      </c>
      <c r="G917">
        <v>0.96700000799999997</v>
      </c>
      <c r="H917">
        <v>0</v>
      </c>
    </row>
    <row r="918" spans="1:8" x14ac:dyDescent="0.25">
      <c r="A918" t="s">
        <v>181</v>
      </c>
      <c r="B918" t="s">
        <v>881</v>
      </c>
      <c r="C918" s="1">
        <v>45047</v>
      </c>
      <c r="D918">
        <v>38663</v>
      </c>
      <c r="E918">
        <v>648566</v>
      </c>
      <c r="F918">
        <v>6.45</v>
      </c>
      <c r="G918">
        <v>0.741999984</v>
      </c>
      <c r="H918">
        <v>0</v>
      </c>
    </row>
    <row r="919" spans="1:8" x14ac:dyDescent="0.25">
      <c r="A919" t="s">
        <v>181</v>
      </c>
      <c r="B919" t="s">
        <v>881</v>
      </c>
      <c r="C919" s="1">
        <v>45078</v>
      </c>
      <c r="D919">
        <v>45081</v>
      </c>
      <c r="E919">
        <v>693647</v>
      </c>
      <c r="F919">
        <v>6.41</v>
      </c>
      <c r="G919">
        <v>0.93300002800000004</v>
      </c>
      <c r="H919">
        <v>3872.8400879999999</v>
      </c>
    </row>
    <row r="920" spans="1:8" x14ac:dyDescent="0.25">
      <c r="A920" t="s">
        <v>181</v>
      </c>
      <c r="B920" t="s">
        <v>881</v>
      </c>
      <c r="C920" s="1">
        <v>45108</v>
      </c>
      <c r="D920">
        <v>31653</v>
      </c>
      <c r="E920">
        <v>725300</v>
      </c>
      <c r="F920">
        <v>6.42</v>
      </c>
      <c r="G920">
        <v>0.644999981</v>
      </c>
      <c r="H920">
        <v>0</v>
      </c>
    </row>
    <row r="921" spans="1:8" x14ac:dyDescent="0.25">
      <c r="A921" t="s">
        <v>181</v>
      </c>
      <c r="B921" t="s">
        <v>881</v>
      </c>
      <c r="C921" s="1">
        <v>45139</v>
      </c>
      <c r="D921">
        <v>30934</v>
      </c>
      <c r="E921">
        <v>756234</v>
      </c>
      <c r="F921">
        <v>6.39</v>
      </c>
      <c r="G921">
        <v>0.709999979</v>
      </c>
      <c r="H921">
        <v>0</v>
      </c>
    </row>
    <row r="922" spans="1:8" x14ac:dyDescent="0.25">
      <c r="A922" t="s">
        <v>181</v>
      </c>
      <c r="B922" t="s">
        <v>881</v>
      </c>
      <c r="C922" s="1">
        <v>45170</v>
      </c>
      <c r="D922">
        <v>31903</v>
      </c>
      <c r="E922">
        <v>788137</v>
      </c>
      <c r="F922">
        <v>6.43</v>
      </c>
      <c r="G922">
        <v>0.73299998</v>
      </c>
      <c r="H922">
        <v>0</v>
      </c>
    </row>
    <row r="923" spans="1:8" x14ac:dyDescent="0.25">
      <c r="A923" t="s">
        <v>181</v>
      </c>
      <c r="B923" t="s">
        <v>881</v>
      </c>
      <c r="C923" s="1">
        <v>45200</v>
      </c>
      <c r="D923">
        <v>42283</v>
      </c>
      <c r="E923">
        <v>830420</v>
      </c>
      <c r="F923">
        <v>6.44</v>
      </c>
      <c r="G923">
        <v>1</v>
      </c>
      <c r="H923">
        <v>4060.2299800000001</v>
      </c>
    </row>
    <row r="924" spans="1:8" x14ac:dyDescent="0.25">
      <c r="A924" t="s">
        <v>181</v>
      </c>
      <c r="B924" t="s">
        <v>881</v>
      </c>
      <c r="C924" s="1">
        <v>45231</v>
      </c>
      <c r="D924">
        <v>37496</v>
      </c>
      <c r="E924">
        <v>867916</v>
      </c>
      <c r="F924">
        <v>6.5</v>
      </c>
      <c r="G924">
        <v>0.93300002800000004</v>
      </c>
      <c r="H924">
        <v>0</v>
      </c>
    </row>
    <row r="925" spans="1:8" x14ac:dyDescent="0.25">
      <c r="A925" t="s">
        <v>181</v>
      </c>
      <c r="B925" t="s">
        <v>881</v>
      </c>
      <c r="C925" s="1">
        <v>45261</v>
      </c>
      <c r="D925">
        <v>36984</v>
      </c>
      <c r="E925">
        <v>904900</v>
      </c>
      <c r="F925">
        <v>6.49</v>
      </c>
      <c r="G925">
        <v>0.805999994</v>
      </c>
      <c r="H925">
        <v>0</v>
      </c>
    </row>
    <row r="926" spans="1:8" x14ac:dyDescent="0.25">
      <c r="A926" t="s">
        <v>181</v>
      </c>
      <c r="B926" t="s">
        <v>881</v>
      </c>
      <c r="C926" s="1">
        <v>45292</v>
      </c>
      <c r="D926">
        <v>36534</v>
      </c>
      <c r="E926">
        <v>941434</v>
      </c>
      <c r="F926">
        <v>6.46</v>
      </c>
      <c r="G926">
        <v>0.709999979</v>
      </c>
      <c r="H926">
        <v>3215.8500979999999</v>
      </c>
    </row>
    <row r="927" spans="1:8" x14ac:dyDescent="0.25">
      <c r="A927" t="s">
        <v>181</v>
      </c>
      <c r="B927" t="s">
        <v>881</v>
      </c>
      <c r="C927" s="1">
        <v>45323</v>
      </c>
      <c r="D927">
        <v>24913</v>
      </c>
      <c r="E927">
        <v>966347</v>
      </c>
      <c r="F927">
        <v>6.43</v>
      </c>
      <c r="G927">
        <v>0.75900000300000003</v>
      </c>
      <c r="H927">
        <v>0</v>
      </c>
    </row>
    <row r="928" spans="1:8" x14ac:dyDescent="0.25">
      <c r="A928" t="s">
        <v>181</v>
      </c>
      <c r="B928" t="s">
        <v>881</v>
      </c>
      <c r="C928" s="1">
        <v>45352</v>
      </c>
      <c r="D928">
        <v>36153</v>
      </c>
      <c r="E928">
        <v>1002500</v>
      </c>
      <c r="F928">
        <v>6.45</v>
      </c>
      <c r="G928">
        <v>0.773999989</v>
      </c>
      <c r="H928">
        <v>5366.0200199999999</v>
      </c>
    </row>
    <row r="929" spans="1:8" x14ac:dyDescent="0.25">
      <c r="A929" t="s">
        <v>181</v>
      </c>
      <c r="B929" t="s">
        <v>881</v>
      </c>
      <c r="C929" s="1">
        <v>45383</v>
      </c>
      <c r="D929">
        <v>31564</v>
      </c>
      <c r="E929">
        <v>1034064</v>
      </c>
      <c r="F929">
        <v>6.48</v>
      </c>
      <c r="G929">
        <v>0.73299998</v>
      </c>
      <c r="H929">
        <v>0</v>
      </c>
    </row>
    <row r="930" spans="1:8" x14ac:dyDescent="0.25">
      <c r="A930" t="s">
        <v>181</v>
      </c>
      <c r="B930" t="s">
        <v>881</v>
      </c>
      <c r="C930" s="1">
        <v>45413</v>
      </c>
      <c r="D930">
        <v>37506</v>
      </c>
      <c r="E930">
        <v>1071570</v>
      </c>
      <c r="F930">
        <v>6.47</v>
      </c>
      <c r="G930">
        <v>0.805999994</v>
      </c>
      <c r="H930">
        <v>0</v>
      </c>
    </row>
    <row r="931" spans="1:8" x14ac:dyDescent="0.25">
      <c r="A931" t="s">
        <v>181</v>
      </c>
      <c r="B931" t="s">
        <v>881</v>
      </c>
      <c r="C931" s="1">
        <v>45444</v>
      </c>
      <c r="D931">
        <v>44389</v>
      </c>
      <c r="E931">
        <v>1115959</v>
      </c>
      <c r="F931">
        <v>6.51</v>
      </c>
      <c r="G931">
        <v>1.0670000310000001</v>
      </c>
      <c r="H931">
        <v>480.39999390000003</v>
      </c>
    </row>
    <row r="932" spans="1:8" x14ac:dyDescent="0.25">
      <c r="A932" t="s">
        <v>181</v>
      </c>
      <c r="B932" t="s">
        <v>881</v>
      </c>
      <c r="C932" s="1">
        <v>45474</v>
      </c>
      <c r="D932">
        <v>35444</v>
      </c>
      <c r="E932">
        <v>1151403</v>
      </c>
      <c r="F932">
        <v>6.55</v>
      </c>
      <c r="G932">
        <v>0.773999989</v>
      </c>
      <c r="H932">
        <v>0</v>
      </c>
    </row>
    <row r="933" spans="1:8" x14ac:dyDescent="0.25">
      <c r="A933" t="s">
        <v>181</v>
      </c>
      <c r="B933" t="s">
        <v>881</v>
      </c>
      <c r="C933" s="1">
        <v>45505</v>
      </c>
      <c r="D933">
        <v>29562</v>
      </c>
      <c r="E933">
        <v>1180965</v>
      </c>
      <c r="F933">
        <v>6.59</v>
      </c>
      <c r="G933">
        <v>0.644999981</v>
      </c>
      <c r="H933">
        <v>0</v>
      </c>
    </row>
    <row r="934" spans="1:8" x14ac:dyDescent="0.25">
      <c r="A934" t="s">
        <v>181</v>
      </c>
      <c r="B934" t="s">
        <v>881</v>
      </c>
      <c r="C934" s="1">
        <v>45536</v>
      </c>
      <c r="D934">
        <v>49144</v>
      </c>
      <c r="E934">
        <v>1230109</v>
      </c>
      <c r="F934">
        <v>6.59</v>
      </c>
      <c r="G934">
        <v>1.1670000549999999</v>
      </c>
      <c r="H934">
        <v>0</v>
      </c>
    </row>
    <row r="935" spans="1:8" x14ac:dyDescent="0.25">
      <c r="A935" t="s">
        <v>181</v>
      </c>
      <c r="B935" t="s">
        <v>881</v>
      </c>
      <c r="C935" s="1">
        <v>45566</v>
      </c>
      <c r="D935">
        <v>30595</v>
      </c>
      <c r="E935">
        <v>1260704</v>
      </c>
      <c r="F935">
        <v>6.53</v>
      </c>
      <c r="G935">
        <v>0.741999984</v>
      </c>
      <c r="H935">
        <v>0</v>
      </c>
    </row>
    <row r="936" spans="1:8" x14ac:dyDescent="0.25">
      <c r="A936" t="s">
        <v>181</v>
      </c>
      <c r="B936" t="s">
        <v>881</v>
      </c>
      <c r="C936" s="1">
        <v>45597</v>
      </c>
      <c r="D936">
        <v>36394</v>
      </c>
      <c r="E936">
        <v>1297098</v>
      </c>
      <c r="F936">
        <v>6.47</v>
      </c>
      <c r="G936">
        <v>1.133000016</v>
      </c>
      <c r="H936">
        <v>0</v>
      </c>
    </row>
    <row r="937" spans="1:8" x14ac:dyDescent="0.25">
      <c r="A937" t="s">
        <v>181</v>
      </c>
      <c r="B937" t="s">
        <v>881</v>
      </c>
      <c r="C937" s="1">
        <v>45627</v>
      </c>
      <c r="D937">
        <v>46704</v>
      </c>
      <c r="E937">
        <v>1343802</v>
      </c>
      <c r="F937">
        <v>6.46</v>
      </c>
      <c r="G937">
        <v>1.097000003</v>
      </c>
      <c r="H937">
        <v>5725.4501950000003</v>
      </c>
    </row>
    <row r="938" spans="1:8" x14ac:dyDescent="0.25">
      <c r="A938" t="s">
        <v>182</v>
      </c>
      <c r="B938" t="s">
        <v>876</v>
      </c>
      <c r="C938" s="1">
        <v>44562</v>
      </c>
      <c r="D938">
        <v>36775</v>
      </c>
      <c r="E938">
        <v>36775</v>
      </c>
      <c r="F938">
        <v>6.61</v>
      </c>
      <c r="G938">
        <v>0.935000002</v>
      </c>
      <c r="H938">
        <v>3318.780029</v>
      </c>
    </row>
    <row r="939" spans="1:8" x14ac:dyDescent="0.25">
      <c r="A939" t="s">
        <v>182</v>
      </c>
      <c r="B939" t="s">
        <v>876</v>
      </c>
      <c r="C939" s="1">
        <v>44593</v>
      </c>
      <c r="D939">
        <v>25842</v>
      </c>
      <c r="E939">
        <v>62617</v>
      </c>
      <c r="F939">
        <v>6.6</v>
      </c>
      <c r="G939">
        <v>0.786000013</v>
      </c>
      <c r="H939">
        <v>0</v>
      </c>
    </row>
    <row r="940" spans="1:8" x14ac:dyDescent="0.25">
      <c r="A940" t="s">
        <v>182</v>
      </c>
      <c r="B940" t="s">
        <v>876</v>
      </c>
      <c r="C940" s="1">
        <v>44621</v>
      </c>
      <c r="D940">
        <v>35372</v>
      </c>
      <c r="E940">
        <v>97989</v>
      </c>
      <c r="F940">
        <v>6.56</v>
      </c>
      <c r="G940">
        <v>0.741999984</v>
      </c>
      <c r="H940">
        <v>0</v>
      </c>
    </row>
    <row r="941" spans="1:8" x14ac:dyDescent="0.25">
      <c r="A941" t="s">
        <v>182</v>
      </c>
      <c r="B941" t="s">
        <v>876</v>
      </c>
      <c r="C941" s="1">
        <v>44652</v>
      </c>
      <c r="D941">
        <v>21657</v>
      </c>
      <c r="E941">
        <v>119646</v>
      </c>
      <c r="F941">
        <v>6.45</v>
      </c>
      <c r="G941">
        <v>0.53299999200000003</v>
      </c>
      <c r="H941">
        <v>0</v>
      </c>
    </row>
    <row r="942" spans="1:8" x14ac:dyDescent="0.25">
      <c r="A942" t="s">
        <v>182</v>
      </c>
      <c r="B942" t="s">
        <v>876</v>
      </c>
      <c r="C942" s="1">
        <v>44682</v>
      </c>
      <c r="D942">
        <v>25979</v>
      </c>
      <c r="E942">
        <v>145625</v>
      </c>
      <c r="F942">
        <v>6.41</v>
      </c>
      <c r="G942">
        <v>0.644999981</v>
      </c>
      <c r="H942">
        <v>0</v>
      </c>
    </row>
    <row r="943" spans="1:8" x14ac:dyDescent="0.25">
      <c r="A943" t="s">
        <v>182</v>
      </c>
      <c r="B943" t="s">
        <v>876</v>
      </c>
      <c r="C943" s="1">
        <v>44713</v>
      </c>
      <c r="D943">
        <v>27865</v>
      </c>
      <c r="E943">
        <v>173490</v>
      </c>
      <c r="F943">
        <v>6.47</v>
      </c>
      <c r="G943">
        <v>0.66699999600000004</v>
      </c>
      <c r="H943">
        <v>0</v>
      </c>
    </row>
    <row r="944" spans="1:8" x14ac:dyDescent="0.25">
      <c r="A944" t="s">
        <v>182</v>
      </c>
      <c r="B944" t="s">
        <v>876</v>
      </c>
      <c r="C944" s="1">
        <v>44743</v>
      </c>
      <c r="D944">
        <v>41613</v>
      </c>
      <c r="E944">
        <v>215103</v>
      </c>
      <c r="F944">
        <v>6.58</v>
      </c>
      <c r="G944">
        <v>0.838999987</v>
      </c>
      <c r="H944">
        <v>0</v>
      </c>
    </row>
    <row r="945" spans="1:8" x14ac:dyDescent="0.25">
      <c r="A945" t="s">
        <v>182</v>
      </c>
      <c r="B945" t="s">
        <v>876</v>
      </c>
      <c r="C945" s="1">
        <v>44774</v>
      </c>
      <c r="D945">
        <v>30472</v>
      </c>
      <c r="E945">
        <v>245575</v>
      </c>
      <c r="F945">
        <v>6.62</v>
      </c>
      <c r="G945">
        <v>0.773999989</v>
      </c>
      <c r="H945">
        <v>7276.3198240000002</v>
      </c>
    </row>
    <row r="946" spans="1:8" x14ac:dyDescent="0.25">
      <c r="A946" t="s">
        <v>182</v>
      </c>
      <c r="B946" t="s">
        <v>876</v>
      </c>
      <c r="C946" s="1">
        <v>44805</v>
      </c>
      <c r="D946">
        <v>32593</v>
      </c>
      <c r="E946">
        <v>278168</v>
      </c>
      <c r="F946">
        <v>6.58</v>
      </c>
      <c r="G946">
        <v>0.66699999600000004</v>
      </c>
      <c r="H946">
        <v>294.85998540000003</v>
      </c>
    </row>
    <row r="947" spans="1:8" x14ac:dyDescent="0.25">
      <c r="A947" t="s">
        <v>182</v>
      </c>
      <c r="B947" t="s">
        <v>876</v>
      </c>
      <c r="C947" s="1">
        <v>44835</v>
      </c>
      <c r="D947">
        <v>46878</v>
      </c>
      <c r="E947">
        <v>325046</v>
      </c>
      <c r="F947">
        <v>6.54</v>
      </c>
      <c r="G947">
        <v>1</v>
      </c>
      <c r="H947">
        <v>1039.469971</v>
      </c>
    </row>
    <row r="948" spans="1:8" x14ac:dyDescent="0.25">
      <c r="A948" t="s">
        <v>182</v>
      </c>
      <c r="B948" t="s">
        <v>876</v>
      </c>
      <c r="C948" s="1">
        <v>44866</v>
      </c>
      <c r="D948">
        <v>38449</v>
      </c>
      <c r="E948">
        <v>363495</v>
      </c>
      <c r="F948">
        <v>6.53</v>
      </c>
      <c r="G948">
        <v>0.89999997600000003</v>
      </c>
      <c r="H948">
        <v>0</v>
      </c>
    </row>
    <row r="949" spans="1:8" x14ac:dyDescent="0.25">
      <c r="A949" t="s">
        <v>182</v>
      </c>
      <c r="B949" t="s">
        <v>876</v>
      </c>
      <c r="C949" s="1">
        <v>44896</v>
      </c>
      <c r="D949">
        <v>32090</v>
      </c>
      <c r="E949">
        <v>395585</v>
      </c>
      <c r="F949">
        <v>6.53</v>
      </c>
      <c r="G949">
        <v>0.805999994</v>
      </c>
      <c r="H949">
        <v>0</v>
      </c>
    </row>
    <row r="950" spans="1:8" x14ac:dyDescent="0.25">
      <c r="A950" t="s">
        <v>182</v>
      </c>
      <c r="B950" t="s">
        <v>876</v>
      </c>
      <c r="C950" s="1">
        <v>44927</v>
      </c>
      <c r="D950">
        <v>46709</v>
      </c>
      <c r="E950">
        <v>442294</v>
      </c>
      <c r="F950">
        <v>6.48</v>
      </c>
      <c r="G950">
        <v>1.065000057</v>
      </c>
      <c r="H950">
        <v>0</v>
      </c>
    </row>
    <row r="951" spans="1:8" x14ac:dyDescent="0.25">
      <c r="A951" t="s">
        <v>182</v>
      </c>
      <c r="B951" t="s">
        <v>876</v>
      </c>
      <c r="C951" s="1">
        <v>44958</v>
      </c>
      <c r="D951">
        <v>31835</v>
      </c>
      <c r="E951">
        <v>474129</v>
      </c>
      <c r="F951">
        <v>6.49</v>
      </c>
      <c r="G951">
        <v>0.75</v>
      </c>
      <c r="H951">
        <v>0</v>
      </c>
    </row>
    <row r="952" spans="1:8" x14ac:dyDescent="0.25">
      <c r="A952" t="s">
        <v>182</v>
      </c>
      <c r="B952" t="s">
        <v>876</v>
      </c>
      <c r="C952" s="1">
        <v>44986</v>
      </c>
      <c r="D952">
        <v>33801</v>
      </c>
      <c r="E952">
        <v>507930</v>
      </c>
      <c r="F952">
        <v>6.52</v>
      </c>
      <c r="G952">
        <v>0.773999989</v>
      </c>
      <c r="H952">
        <v>0</v>
      </c>
    </row>
    <row r="953" spans="1:8" x14ac:dyDescent="0.25">
      <c r="A953" t="s">
        <v>182</v>
      </c>
      <c r="B953" t="s">
        <v>876</v>
      </c>
      <c r="C953" s="1">
        <v>45017</v>
      </c>
      <c r="D953">
        <v>38245</v>
      </c>
      <c r="E953">
        <v>546175</v>
      </c>
      <c r="F953">
        <v>6.6</v>
      </c>
      <c r="G953">
        <v>0.96700000799999997</v>
      </c>
      <c r="H953">
        <v>0</v>
      </c>
    </row>
    <row r="954" spans="1:8" x14ac:dyDescent="0.25">
      <c r="A954" t="s">
        <v>182</v>
      </c>
      <c r="B954" t="s">
        <v>876</v>
      </c>
      <c r="C954" s="1">
        <v>45047</v>
      </c>
      <c r="D954">
        <v>26854</v>
      </c>
      <c r="E954">
        <v>573029</v>
      </c>
      <c r="F954">
        <v>6.51</v>
      </c>
      <c r="G954">
        <v>0.644999981</v>
      </c>
      <c r="H954">
        <v>0</v>
      </c>
    </row>
    <row r="955" spans="1:8" x14ac:dyDescent="0.25">
      <c r="A955" t="s">
        <v>182</v>
      </c>
      <c r="B955" t="s">
        <v>876</v>
      </c>
      <c r="C955" s="1">
        <v>45078</v>
      </c>
      <c r="D955">
        <v>21788</v>
      </c>
      <c r="E955">
        <v>594817</v>
      </c>
      <c r="F955">
        <v>6.51</v>
      </c>
      <c r="G955">
        <v>0.69999998799999996</v>
      </c>
      <c r="H955">
        <v>0</v>
      </c>
    </row>
    <row r="956" spans="1:8" x14ac:dyDescent="0.25">
      <c r="A956" t="s">
        <v>182</v>
      </c>
      <c r="B956" t="s">
        <v>876</v>
      </c>
      <c r="C956" s="1">
        <v>45108</v>
      </c>
      <c r="D956">
        <v>30241</v>
      </c>
      <c r="E956">
        <v>625058</v>
      </c>
      <c r="F956">
        <v>6.5</v>
      </c>
      <c r="G956">
        <v>0.741999984</v>
      </c>
      <c r="H956">
        <v>2044.3000489999999</v>
      </c>
    </row>
    <row r="957" spans="1:8" x14ac:dyDescent="0.25">
      <c r="A957" t="s">
        <v>182</v>
      </c>
      <c r="B957" t="s">
        <v>876</v>
      </c>
      <c r="C957" s="1">
        <v>45139</v>
      </c>
      <c r="D957">
        <v>31392</v>
      </c>
      <c r="E957">
        <v>656450</v>
      </c>
      <c r="F957">
        <v>6.57</v>
      </c>
      <c r="G957">
        <v>0.709999979</v>
      </c>
      <c r="H957">
        <v>0</v>
      </c>
    </row>
    <row r="958" spans="1:8" x14ac:dyDescent="0.25">
      <c r="A958" t="s">
        <v>182</v>
      </c>
      <c r="B958" t="s">
        <v>876</v>
      </c>
      <c r="C958" s="1">
        <v>45170</v>
      </c>
      <c r="D958">
        <v>42939</v>
      </c>
      <c r="E958">
        <v>699389</v>
      </c>
      <c r="F958">
        <v>6.56</v>
      </c>
      <c r="G958">
        <v>0.89999997600000003</v>
      </c>
      <c r="H958">
        <v>0</v>
      </c>
    </row>
    <row r="959" spans="1:8" x14ac:dyDescent="0.25">
      <c r="A959" t="s">
        <v>182</v>
      </c>
      <c r="B959" t="s">
        <v>876</v>
      </c>
      <c r="C959" s="1">
        <v>45200</v>
      </c>
      <c r="D959">
        <v>26473</v>
      </c>
      <c r="E959">
        <v>725862</v>
      </c>
      <c r="F959">
        <v>6.51</v>
      </c>
      <c r="G959">
        <v>0.644999981</v>
      </c>
      <c r="H959">
        <v>0</v>
      </c>
    </row>
    <row r="960" spans="1:8" x14ac:dyDescent="0.25">
      <c r="A960" t="s">
        <v>182</v>
      </c>
      <c r="B960" t="s">
        <v>876</v>
      </c>
      <c r="C960" s="1">
        <v>45231</v>
      </c>
      <c r="D960">
        <v>29264</v>
      </c>
      <c r="E960">
        <v>755126</v>
      </c>
      <c r="F960">
        <v>6.4</v>
      </c>
      <c r="G960">
        <v>0.60000002399999997</v>
      </c>
      <c r="H960">
        <v>0</v>
      </c>
    </row>
    <row r="961" spans="1:8" x14ac:dyDescent="0.25">
      <c r="A961" t="s">
        <v>182</v>
      </c>
      <c r="B961" t="s">
        <v>876</v>
      </c>
      <c r="C961" s="1">
        <v>45261</v>
      </c>
      <c r="D961">
        <v>34063</v>
      </c>
      <c r="E961">
        <v>789189</v>
      </c>
      <c r="F961">
        <v>6.44</v>
      </c>
      <c r="G961">
        <v>0.838999987</v>
      </c>
      <c r="H961">
        <v>2377.8100589999999</v>
      </c>
    </row>
    <row r="962" spans="1:8" x14ac:dyDescent="0.25">
      <c r="A962" t="s">
        <v>182</v>
      </c>
      <c r="B962" t="s">
        <v>876</v>
      </c>
      <c r="C962" s="1">
        <v>45292</v>
      </c>
      <c r="D962">
        <v>29082</v>
      </c>
      <c r="E962">
        <v>818271</v>
      </c>
      <c r="F962">
        <v>6.48</v>
      </c>
      <c r="G962">
        <v>0.644999981</v>
      </c>
      <c r="H962">
        <v>0</v>
      </c>
    </row>
    <row r="963" spans="1:8" x14ac:dyDescent="0.25">
      <c r="A963" t="s">
        <v>182</v>
      </c>
      <c r="B963" t="s">
        <v>876</v>
      </c>
      <c r="C963" s="1">
        <v>45323</v>
      </c>
      <c r="D963">
        <v>36749</v>
      </c>
      <c r="E963">
        <v>855020</v>
      </c>
      <c r="F963">
        <v>6.57</v>
      </c>
      <c r="G963">
        <v>0.86199998899999997</v>
      </c>
      <c r="H963">
        <v>1229.8100589999999</v>
      </c>
    </row>
    <row r="964" spans="1:8" x14ac:dyDescent="0.25">
      <c r="A964" t="s">
        <v>182</v>
      </c>
      <c r="B964" t="s">
        <v>876</v>
      </c>
      <c r="C964" s="1">
        <v>45352</v>
      </c>
      <c r="D964">
        <v>24039</v>
      </c>
      <c r="E964">
        <v>879059</v>
      </c>
      <c r="F964">
        <v>6.49</v>
      </c>
      <c r="G964">
        <v>0.676999986</v>
      </c>
      <c r="H964">
        <v>0</v>
      </c>
    </row>
    <row r="965" spans="1:8" x14ac:dyDescent="0.25">
      <c r="A965" t="s">
        <v>182</v>
      </c>
      <c r="B965" t="s">
        <v>876</v>
      </c>
      <c r="C965" s="1">
        <v>45383</v>
      </c>
      <c r="D965">
        <v>33507</v>
      </c>
      <c r="E965">
        <v>912566</v>
      </c>
      <c r="F965">
        <v>6.54</v>
      </c>
      <c r="G965">
        <v>0.73299998</v>
      </c>
      <c r="H965">
        <v>2802.3400879999999</v>
      </c>
    </row>
    <row r="966" spans="1:8" x14ac:dyDescent="0.25">
      <c r="A966" t="s">
        <v>182</v>
      </c>
      <c r="B966" t="s">
        <v>876</v>
      </c>
      <c r="C966" s="1">
        <v>45413</v>
      </c>
      <c r="D966">
        <v>31620</v>
      </c>
      <c r="E966">
        <v>944186</v>
      </c>
      <c r="F966">
        <v>6.43</v>
      </c>
      <c r="G966">
        <v>0.676999986</v>
      </c>
      <c r="H966">
        <v>0</v>
      </c>
    </row>
    <row r="967" spans="1:8" x14ac:dyDescent="0.25">
      <c r="A967" t="s">
        <v>182</v>
      </c>
      <c r="B967" t="s">
        <v>876</v>
      </c>
      <c r="C967" s="1">
        <v>45444</v>
      </c>
      <c r="D967">
        <v>36238</v>
      </c>
      <c r="E967">
        <v>980424</v>
      </c>
      <c r="F967">
        <v>6.44</v>
      </c>
      <c r="G967">
        <v>0.866999984</v>
      </c>
      <c r="H967">
        <v>0</v>
      </c>
    </row>
    <row r="968" spans="1:8" x14ac:dyDescent="0.25">
      <c r="A968" t="s">
        <v>182</v>
      </c>
      <c r="B968" t="s">
        <v>876</v>
      </c>
      <c r="C968" s="1">
        <v>45474</v>
      </c>
      <c r="D968">
        <v>34433</v>
      </c>
      <c r="E968">
        <v>1014857</v>
      </c>
      <c r="F968">
        <v>6.47</v>
      </c>
      <c r="G968">
        <v>0.838999987</v>
      </c>
      <c r="H968">
        <v>0</v>
      </c>
    </row>
    <row r="969" spans="1:8" x14ac:dyDescent="0.25">
      <c r="A969" t="s">
        <v>182</v>
      </c>
      <c r="B969" t="s">
        <v>876</v>
      </c>
      <c r="C969" s="1">
        <v>45505</v>
      </c>
      <c r="D969">
        <v>32536</v>
      </c>
      <c r="E969">
        <v>1047393</v>
      </c>
      <c r="F969">
        <v>6.49</v>
      </c>
      <c r="G969">
        <v>0.870999992</v>
      </c>
      <c r="H969">
        <v>0</v>
      </c>
    </row>
    <row r="970" spans="1:8" x14ac:dyDescent="0.25">
      <c r="A970" t="s">
        <v>182</v>
      </c>
      <c r="B970" t="s">
        <v>876</v>
      </c>
      <c r="C970" s="1">
        <v>45536</v>
      </c>
      <c r="D970">
        <v>32566</v>
      </c>
      <c r="E970">
        <v>1079959</v>
      </c>
      <c r="F970">
        <v>6.46</v>
      </c>
      <c r="G970">
        <v>0.69999998799999996</v>
      </c>
      <c r="H970">
        <v>1768.6899410000001</v>
      </c>
    </row>
    <row r="971" spans="1:8" x14ac:dyDescent="0.25">
      <c r="A971" t="s">
        <v>182</v>
      </c>
      <c r="B971" t="s">
        <v>876</v>
      </c>
      <c r="C971" s="1">
        <v>45566</v>
      </c>
      <c r="D971">
        <v>51550</v>
      </c>
      <c r="E971">
        <v>1131509</v>
      </c>
      <c r="F971">
        <v>6.44</v>
      </c>
      <c r="G971">
        <v>1.128999949</v>
      </c>
      <c r="H971">
        <v>3493.6499020000001</v>
      </c>
    </row>
    <row r="972" spans="1:8" x14ac:dyDescent="0.25">
      <c r="A972" t="s">
        <v>182</v>
      </c>
      <c r="B972" t="s">
        <v>876</v>
      </c>
      <c r="C972" s="1">
        <v>45597</v>
      </c>
      <c r="D972">
        <v>37325</v>
      </c>
      <c r="E972">
        <v>1168834</v>
      </c>
      <c r="F972">
        <v>6.54</v>
      </c>
      <c r="G972">
        <v>0.96700000799999997</v>
      </c>
      <c r="H972">
        <v>401.2000122</v>
      </c>
    </row>
    <row r="973" spans="1:8" x14ac:dyDescent="0.25">
      <c r="A973" t="s">
        <v>182</v>
      </c>
      <c r="B973" t="s">
        <v>876</v>
      </c>
      <c r="C973" s="1">
        <v>45627</v>
      </c>
      <c r="D973">
        <v>36995</v>
      </c>
      <c r="E973">
        <v>1205829</v>
      </c>
      <c r="F973">
        <v>6.58</v>
      </c>
      <c r="G973">
        <v>0.870999992</v>
      </c>
      <c r="H973">
        <v>1475.1800539999999</v>
      </c>
    </row>
    <row r="974" spans="1:8" x14ac:dyDescent="0.25">
      <c r="A974" t="s">
        <v>183</v>
      </c>
      <c r="B974" t="s">
        <v>881</v>
      </c>
      <c r="C974" s="1">
        <v>44562</v>
      </c>
      <c r="D974">
        <v>31261</v>
      </c>
      <c r="E974">
        <v>31261</v>
      </c>
      <c r="F974">
        <v>6.63</v>
      </c>
      <c r="G974">
        <v>0.612999976</v>
      </c>
      <c r="H974">
        <v>2269.040039</v>
      </c>
    </row>
    <row r="975" spans="1:8" x14ac:dyDescent="0.25">
      <c r="A975" t="s">
        <v>183</v>
      </c>
      <c r="B975" t="s">
        <v>881</v>
      </c>
      <c r="C975" s="1">
        <v>44593</v>
      </c>
      <c r="D975">
        <v>22612</v>
      </c>
      <c r="E975">
        <v>53873</v>
      </c>
      <c r="F975">
        <v>6.56</v>
      </c>
      <c r="G975">
        <v>0.67900002000000004</v>
      </c>
      <c r="H975">
        <v>602.09997559999999</v>
      </c>
    </row>
    <row r="976" spans="1:8" x14ac:dyDescent="0.25">
      <c r="A976" t="s">
        <v>183</v>
      </c>
      <c r="B976" t="s">
        <v>881</v>
      </c>
      <c r="C976" s="1">
        <v>44621</v>
      </c>
      <c r="D976">
        <v>42694</v>
      </c>
      <c r="E976">
        <v>96567</v>
      </c>
      <c r="F976">
        <v>6.5</v>
      </c>
      <c r="G976">
        <v>0.967999995</v>
      </c>
      <c r="H976">
        <v>0</v>
      </c>
    </row>
    <row r="977" spans="1:8" x14ac:dyDescent="0.25">
      <c r="A977" t="s">
        <v>183</v>
      </c>
      <c r="B977" t="s">
        <v>881</v>
      </c>
      <c r="C977" s="1">
        <v>44652</v>
      </c>
      <c r="D977">
        <v>28964</v>
      </c>
      <c r="E977">
        <v>125531</v>
      </c>
      <c r="F977">
        <v>6.49</v>
      </c>
      <c r="G977">
        <v>0.83300000399999996</v>
      </c>
      <c r="H977">
        <v>2481.0900879999999</v>
      </c>
    </row>
    <row r="978" spans="1:8" x14ac:dyDescent="0.25">
      <c r="A978" t="s">
        <v>183</v>
      </c>
      <c r="B978" t="s">
        <v>881</v>
      </c>
      <c r="C978" s="1">
        <v>44682</v>
      </c>
      <c r="D978">
        <v>54409</v>
      </c>
      <c r="E978">
        <v>179940</v>
      </c>
      <c r="F978">
        <v>6.46</v>
      </c>
      <c r="G978">
        <v>1.258000016</v>
      </c>
      <c r="H978">
        <v>3013.929932</v>
      </c>
    </row>
    <row r="979" spans="1:8" x14ac:dyDescent="0.25">
      <c r="A979" t="s">
        <v>183</v>
      </c>
      <c r="B979" t="s">
        <v>881</v>
      </c>
      <c r="C979" s="1">
        <v>44713</v>
      </c>
      <c r="D979">
        <v>28296</v>
      </c>
      <c r="E979">
        <v>208236</v>
      </c>
      <c r="F979">
        <v>6.51</v>
      </c>
      <c r="G979">
        <v>0.73299998</v>
      </c>
      <c r="H979">
        <v>2861.080078</v>
      </c>
    </row>
    <row r="980" spans="1:8" x14ac:dyDescent="0.25">
      <c r="A980" t="s">
        <v>183</v>
      </c>
      <c r="B980" t="s">
        <v>881</v>
      </c>
      <c r="C980" s="1">
        <v>44743</v>
      </c>
      <c r="D980">
        <v>24972</v>
      </c>
      <c r="E980">
        <v>233208</v>
      </c>
      <c r="F980">
        <v>6.47</v>
      </c>
      <c r="G980">
        <v>0.612999976</v>
      </c>
      <c r="H980">
        <v>3304.98999</v>
      </c>
    </row>
    <row r="981" spans="1:8" x14ac:dyDescent="0.25">
      <c r="A981" t="s">
        <v>183</v>
      </c>
      <c r="B981" t="s">
        <v>881</v>
      </c>
      <c r="C981" s="1">
        <v>44774</v>
      </c>
      <c r="D981">
        <v>36496</v>
      </c>
      <c r="E981">
        <v>269704</v>
      </c>
      <c r="F981">
        <v>6.46</v>
      </c>
      <c r="G981">
        <v>0.838999987</v>
      </c>
      <c r="H981">
        <v>0</v>
      </c>
    </row>
    <row r="982" spans="1:8" x14ac:dyDescent="0.25">
      <c r="A982" t="s">
        <v>183</v>
      </c>
      <c r="B982" t="s">
        <v>881</v>
      </c>
      <c r="C982" s="1">
        <v>44805</v>
      </c>
      <c r="D982">
        <v>49645</v>
      </c>
      <c r="E982">
        <v>319349</v>
      </c>
      <c r="F982">
        <v>6.43</v>
      </c>
      <c r="G982">
        <v>1.2000000479999999</v>
      </c>
      <c r="H982">
        <v>2371.1000979999999</v>
      </c>
    </row>
    <row r="983" spans="1:8" x14ac:dyDescent="0.25">
      <c r="A983" t="s">
        <v>183</v>
      </c>
      <c r="B983" t="s">
        <v>881</v>
      </c>
      <c r="C983" s="1">
        <v>44835</v>
      </c>
      <c r="D983">
        <v>21705</v>
      </c>
      <c r="E983">
        <v>341054</v>
      </c>
      <c r="F983">
        <v>6.37</v>
      </c>
      <c r="G983">
        <v>0.515999973</v>
      </c>
      <c r="H983">
        <v>1619.839966</v>
      </c>
    </row>
    <row r="984" spans="1:8" x14ac:dyDescent="0.25">
      <c r="A984" t="s">
        <v>183</v>
      </c>
      <c r="B984" t="s">
        <v>881</v>
      </c>
      <c r="C984" s="1">
        <v>44866</v>
      </c>
      <c r="D984">
        <v>43377</v>
      </c>
      <c r="E984">
        <v>384431</v>
      </c>
      <c r="F984">
        <v>6.39</v>
      </c>
      <c r="G984">
        <v>0.866999984</v>
      </c>
      <c r="H984">
        <v>3821.1298830000001</v>
      </c>
    </row>
    <row r="985" spans="1:8" x14ac:dyDescent="0.25">
      <c r="A985" t="s">
        <v>183</v>
      </c>
      <c r="B985" t="s">
        <v>881</v>
      </c>
      <c r="C985" s="1">
        <v>44896</v>
      </c>
      <c r="D985">
        <v>28664</v>
      </c>
      <c r="E985">
        <v>413095</v>
      </c>
      <c r="F985">
        <v>6.39</v>
      </c>
      <c r="G985">
        <v>0.709999979</v>
      </c>
      <c r="H985">
        <v>0</v>
      </c>
    </row>
    <row r="986" spans="1:8" x14ac:dyDescent="0.25">
      <c r="A986" t="s">
        <v>183</v>
      </c>
      <c r="B986" t="s">
        <v>881</v>
      </c>
      <c r="C986" s="1">
        <v>44927</v>
      </c>
      <c r="D986">
        <v>34754</v>
      </c>
      <c r="E986">
        <v>447849</v>
      </c>
      <c r="F986">
        <v>6.49</v>
      </c>
      <c r="G986">
        <v>0.838999987</v>
      </c>
      <c r="H986">
        <v>6528.1201170000004</v>
      </c>
    </row>
    <row r="987" spans="1:8" x14ac:dyDescent="0.25">
      <c r="A987" t="s">
        <v>183</v>
      </c>
      <c r="B987" t="s">
        <v>881</v>
      </c>
      <c r="C987" s="1">
        <v>44958</v>
      </c>
      <c r="D987">
        <v>27969</v>
      </c>
      <c r="E987">
        <v>475818</v>
      </c>
      <c r="F987">
        <v>6.6</v>
      </c>
      <c r="G987">
        <v>0.786000013</v>
      </c>
      <c r="H987">
        <v>1333.530029</v>
      </c>
    </row>
    <row r="988" spans="1:8" x14ac:dyDescent="0.25">
      <c r="A988" t="s">
        <v>183</v>
      </c>
      <c r="B988" t="s">
        <v>881</v>
      </c>
      <c r="C988" s="1">
        <v>44986</v>
      </c>
      <c r="D988">
        <v>40621</v>
      </c>
      <c r="E988">
        <v>516439</v>
      </c>
      <c r="F988">
        <v>6.62</v>
      </c>
      <c r="G988">
        <v>0.838999987</v>
      </c>
      <c r="H988">
        <v>2113.1201169999999</v>
      </c>
    </row>
    <row r="989" spans="1:8" x14ac:dyDescent="0.25">
      <c r="A989" t="s">
        <v>183</v>
      </c>
      <c r="B989" t="s">
        <v>881</v>
      </c>
      <c r="C989" s="1">
        <v>45017</v>
      </c>
      <c r="D989">
        <v>36213</v>
      </c>
      <c r="E989">
        <v>552652</v>
      </c>
      <c r="F989">
        <v>6.62</v>
      </c>
      <c r="G989">
        <v>1</v>
      </c>
      <c r="H989">
        <v>3980.6999510000001</v>
      </c>
    </row>
    <row r="990" spans="1:8" x14ac:dyDescent="0.25">
      <c r="A990" t="s">
        <v>183</v>
      </c>
      <c r="B990" t="s">
        <v>881</v>
      </c>
      <c r="C990" s="1">
        <v>45047</v>
      </c>
      <c r="D990">
        <v>26441</v>
      </c>
      <c r="E990">
        <v>579093</v>
      </c>
      <c r="F990">
        <v>6.5</v>
      </c>
      <c r="G990">
        <v>0.676999986</v>
      </c>
      <c r="H990">
        <v>0</v>
      </c>
    </row>
    <row r="991" spans="1:8" x14ac:dyDescent="0.25">
      <c r="A991" t="s">
        <v>183</v>
      </c>
      <c r="B991" t="s">
        <v>881</v>
      </c>
      <c r="C991" s="1">
        <v>45078</v>
      </c>
      <c r="D991">
        <v>35476</v>
      </c>
      <c r="E991">
        <v>614569</v>
      </c>
      <c r="F991">
        <v>6.56</v>
      </c>
      <c r="G991">
        <v>0.69999998799999996</v>
      </c>
      <c r="H991">
        <v>0</v>
      </c>
    </row>
    <row r="992" spans="1:8" x14ac:dyDescent="0.25">
      <c r="A992" t="s">
        <v>183</v>
      </c>
      <c r="B992" t="s">
        <v>881</v>
      </c>
      <c r="C992" s="1">
        <v>45108</v>
      </c>
      <c r="D992">
        <v>32782</v>
      </c>
      <c r="E992">
        <v>647351</v>
      </c>
      <c r="F992">
        <v>6.54</v>
      </c>
      <c r="G992">
        <v>0.773999989</v>
      </c>
      <c r="H992">
        <v>4265.2797849999997</v>
      </c>
    </row>
    <row r="993" spans="1:8" x14ac:dyDescent="0.25">
      <c r="A993" t="s">
        <v>183</v>
      </c>
      <c r="B993" t="s">
        <v>881</v>
      </c>
      <c r="C993" s="1">
        <v>45139</v>
      </c>
      <c r="D993">
        <v>41500</v>
      </c>
      <c r="E993">
        <v>688851</v>
      </c>
      <c r="F993">
        <v>6.54</v>
      </c>
      <c r="G993">
        <v>0.902999997</v>
      </c>
      <c r="H993">
        <v>0</v>
      </c>
    </row>
    <row r="994" spans="1:8" x14ac:dyDescent="0.25">
      <c r="A994" t="s">
        <v>183</v>
      </c>
      <c r="B994" t="s">
        <v>881</v>
      </c>
      <c r="C994" s="1">
        <v>45170</v>
      </c>
      <c r="D994">
        <v>44334</v>
      </c>
      <c r="E994">
        <v>733185</v>
      </c>
      <c r="F994">
        <v>6.47</v>
      </c>
      <c r="G994">
        <v>1.133000016</v>
      </c>
      <c r="H994">
        <v>0</v>
      </c>
    </row>
    <row r="995" spans="1:8" x14ac:dyDescent="0.25">
      <c r="A995" t="s">
        <v>183</v>
      </c>
      <c r="B995" t="s">
        <v>881</v>
      </c>
      <c r="C995" s="1">
        <v>45200</v>
      </c>
      <c r="D995">
        <v>40024</v>
      </c>
      <c r="E995">
        <v>773209</v>
      </c>
      <c r="F995">
        <v>6.5</v>
      </c>
      <c r="G995">
        <v>0.870999992</v>
      </c>
      <c r="H995">
        <v>0</v>
      </c>
    </row>
    <row r="996" spans="1:8" x14ac:dyDescent="0.25">
      <c r="A996" t="s">
        <v>183</v>
      </c>
      <c r="B996" t="s">
        <v>881</v>
      </c>
      <c r="C996" s="1">
        <v>45231</v>
      </c>
      <c r="D996">
        <v>22803</v>
      </c>
      <c r="E996">
        <v>796012</v>
      </c>
      <c r="F996">
        <v>6.5</v>
      </c>
      <c r="G996">
        <v>0.69999998799999996</v>
      </c>
      <c r="H996">
        <v>401.55999759999997</v>
      </c>
    </row>
    <row r="997" spans="1:8" x14ac:dyDescent="0.25">
      <c r="A997" t="s">
        <v>183</v>
      </c>
      <c r="B997" t="s">
        <v>881</v>
      </c>
      <c r="C997" s="1">
        <v>45261</v>
      </c>
      <c r="D997">
        <v>40335</v>
      </c>
      <c r="E997">
        <v>836347</v>
      </c>
      <c r="F997">
        <v>6.48</v>
      </c>
      <c r="G997">
        <v>1.161000013</v>
      </c>
      <c r="H997">
        <v>3528.8000489999999</v>
      </c>
    </row>
    <row r="998" spans="1:8" x14ac:dyDescent="0.25">
      <c r="A998" t="s">
        <v>183</v>
      </c>
      <c r="B998" t="s">
        <v>881</v>
      </c>
      <c r="C998" s="1">
        <v>45292</v>
      </c>
      <c r="D998">
        <v>32870</v>
      </c>
      <c r="E998">
        <v>869217</v>
      </c>
      <c r="F998">
        <v>6.42</v>
      </c>
      <c r="G998">
        <v>0.644999981</v>
      </c>
      <c r="H998">
        <v>1054.8100589999999</v>
      </c>
    </row>
    <row r="999" spans="1:8" x14ac:dyDescent="0.25">
      <c r="A999" t="s">
        <v>183</v>
      </c>
      <c r="B999" t="s">
        <v>881</v>
      </c>
      <c r="C999" s="1">
        <v>45323</v>
      </c>
      <c r="D999">
        <v>24030</v>
      </c>
      <c r="E999">
        <v>893247</v>
      </c>
      <c r="F999">
        <v>6.52</v>
      </c>
      <c r="G999">
        <v>0.65499997099999996</v>
      </c>
      <c r="H999">
        <v>0</v>
      </c>
    </row>
    <row r="1000" spans="1:8" x14ac:dyDescent="0.25">
      <c r="A1000" t="s">
        <v>183</v>
      </c>
      <c r="B1000" t="s">
        <v>881</v>
      </c>
      <c r="C1000" s="1">
        <v>45352</v>
      </c>
      <c r="D1000">
        <v>53175</v>
      </c>
      <c r="E1000">
        <v>946422</v>
      </c>
      <c r="F1000">
        <v>6.55</v>
      </c>
      <c r="G1000">
        <v>0.967999995</v>
      </c>
      <c r="H1000">
        <v>0</v>
      </c>
    </row>
    <row r="1001" spans="1:8" x14ac:dyDescent="0.25">
      <c r="A1001" t="s">
        <v>183</v>
      </c>
      <c r="B1001" t="s">
        <v>881</v>
      </c>
      <c r="C1001" s="1">
        <v>45383</v>
      </c>
      <c r="D1001">
        <v>43627</v>
      </c>
      <c r="E1001">
        <v>990049</v>
      </c>
      <c r="F1001">
        <v>6.64</v>
      </c>
      <c r="G1001">
        <v>0.96700000799999997</v>
      </c>
      <c r="H1001">
        <v>1277.1800539999999</v>
      </c>
    </row>
    <row r="1002" spans="1:8" x14ac:dyDescent="0.25">
      <c r="A1002" t="s">
        <v>183</v>
      </c>
      <c r="B1002" t="s">
        <v>881</v>
      </c>
      <c r="C1002" s="1">
        <v>45413</v>
      </c>
      <c r="D1002">
        <v>22509</v>
      </c>
      <c r="E1002">
        <v>1012558</v>
      </c>
      <c r="F1002">
        <v>6.55</v>
      </c>
      <c r="G1002">
        <v>0.644999981</v>
      </c>
      <c r="H1002">
        <v>0</v>
      </c>
    </row>
    <row r="1003" spans="1:8" x14ac:dyDescent="0.25">
      <c r="A1003" t="s">
        <v>183</v>
      </c>
      <c r="B1003" t="s">
        <v>881</v>
      </c>
      <c r="C1003" s="1">
        <v>45444</v>
      </c>
      <c r="D1003">
        <v>42867</v>
      </c>
      <c r="E1003">
        <v>1055425</v>
      </c>
      <c r="F1003">
        <v>6.61</v>
      </c>
      <c r="G1003">
        <v>0.89999997600000003</v>
      </c>
      <c r="H1003">
        <v>5243.8500979999999</v>
      </c>
    </row>
    <row r="1004" spans="1:8" x14ac:dyDescent="0.25">
      <c r="A1004" t="s">
        <v>183</v>
      </c>
      <c r="B1004" t="s">
        <v>881</v>
      </c>
      <c r="C1004" s="1">
        <v>45474</v>
      </c>
      <c r="D1004">
        <v>21937</v>
      </c>
      <c r="E1004">
        <v>1077362</v>
      </c>
      <c r="F1004">
        <v>6.46</v>
      </c>
      <c r="G1004">
        <v>0.547999978</v>
      </c>
      <c r="H1004">
        <v>0</v>
      </c>
    </row>
    <row r="1005" spans="1:8" x14ac:dyDescent="0.25">
      <c r="A1005" t="s">
        <v>183</v>
      </c>
      <c r="B1005" t="s">
        <v>881</v>
      </c>
      <c r="C1005" s="1">
        <v>45505</v>
      </c>
      <c r="D1005">
        <v>30366</v>
      </c>
      <c r="E1005">
        <v>1107728</v>
      </c>
      <c r="F1005">
        <v>6.48</v>
      </c>
      <c r="G1005">
        <v>0.676999986</v>
      </c>
      <c r="H1005">
        <v>7734.0200199999999</v>
      </c>
    </row>
    <row r="1006" spans="1:8" x14ac:dyDescent="0.25">
      <c r="A1006" t="s">
        <v>183</v>
      </c>
      <c r="B1006" t="s">
        <v>881</v>
      </c>
      <c r="C1006" s="1">
        <v>45536</v>
      </c>
      <c r="D1006">
        <v>55718</v>
      </c>
      <c r="E1006">
        <v>1163446</v>
      </c>
      <c r="F1006">
        <v>6.4</v>
      </c>
      <c r="G1006">
        <v>1.0670000310000001</v>
      </c>
      <c r="H1006">
        <v>4177.4799800000001</v>
      </c>
    </row>
    <row r="1007" spans="1:8" x14ac:dyDescent="0.25">
      <c r="A1007" t="s">
        <v>183</v>
      </c>
      <c r="B1007" t="s">
        <v>881</v>
      </c>
      <c r="C1007" s="1">
        <v>45566</v>
      </c>
      <c r="D1007">
        <v>41487</v>
      </c>
      <c r="E1007">
        <v>1204933</v>
      </c>
      <c r="F1007">
        <v>6.51</v>
      </c>
      <c r="G1007">
        <v>1.194000006</v>
      </c>
      <c r="H1007">
        <v>2561.959961</v>
      </c>
    </row>
    <row r="1008" spans="1:8" x14ac:dyDescent="0.25">
      <c r="A1008" t="s">
        <v>183</v>
      </c>
      <c r="B1008" t="s">
        <v>881</v>
      </c>
      <c r="C1008" s="1">
        <v>45597</v>
      </c>
      <c r="D1008">
        <v>19078</v>
      </c>
      <c r="E1008">
        <v>1224011</v>
      </c>
      <c r="F1008">
        <v>6.6</v>
      </c>
      <c r="G1008">
        <v>0.5</v>
      </c>
      <c r="H1008">
        <v>2444.429932</v>
      </c>
    </row>
    <row r="1009" spans="1:8" x14ac:dyDescent="0.25">
      <c r="A1009" t="s">
        <v>183</v>
      </c>
      <c r="B1009" t="s">
        <v>881</v>
      </c>
      <c r="C1009" s="1">
        <v>45627</v>
      </c>
      <c r="D1009">
        <v>38385</v>
      </c>
      <c r="E1009">
        <v>1262396</v>
      </c>
      <c r="F1009">
        <v>6.57</v>
      </c>
      <c r="G1009">
        <v>0.838999987</v>
      </c>
      <c r="H1009">
        <v>0</v>
      </c>
    </row>
    <row r="1010" spans="1:8" x14ac:dyDescent="0.25">
      <c r="A1010" t="s">
        <v>184</v>
      </c>
      <c r="B1010" t="s">
        <v>881</v>
      </c>
      <c r="C1010" s="1">
        <v>44562</v>
      </c>
      <c r="D1010">
        <v>32929</v>
      </c>
      <c r="E1010">
        <v>32929</v>
      </c>
      <c r="F1010">
        <v>6.43</v>
      </c>
      <c r="G1010">
        <v>0.709999979</v>
      </c>
      <c r="H1010">
        <v>0</v>
      </c>
    </row>
    <row r="1011" spans="1:8" x14ac:dyDescent="0.25">
      <c r="A1011" t="s">
        <v>184</v>
      </c>
      <c r="B1011" t="s">
        <v>881</v>
      </c>
      <c r="C1011" s="1">
        <v>44593</v>
      </c>
      <c r="D1011">
        <v>25630</v>
      </c>
      <c r="E1011">
        <v>58559</v>
      </c>
      <c r="F1011">
        <v>6.25</v>
      </c>
      <c r="G1011">
        <v>0.713999987</v>
      </c>
      <c r="H1011">
        <v>0</v>
      </c>
    </row>
    <row r="1012" spans="1:8" x14ac:dyDescent="0.25">
      <c r="A1012" t="s">
        <v>184</v>
      </c>
      <c r="B1012" t="s">
        <v>881</v>
      </c>
      <c r="C1012" s="1">
        <v>44621</v>
      </c>
      <c r="D1012">
        <v>46745</v>
      </c>
      <c r="E1012">
        <v>105304</v>
      </c>
      <c r="F1012">
        <v>6.29</v>
      </c>
      <c r="G1012">
        <v>0.870999992</v>
      </c>
      <c r="H1012">
        <v>235.02999879999999</v>
      </c>
    </row>
    <row r="1013" spans="1:8" x14ac:dyDescent="0.25">
      <c r="A1013" t="s">
        <v>184</v>
      </c>
      <c r="B1013" t="s">
        <v>881</v>
      </c>
      <c r="C1013" s="1">
        <v>44652</v>
      </c>
      <c r="D1013">
        <v>41758</v>
      </c>
      <c r="E1013">
        <v>147062</v>
      </c>
      <c r="F1013">
        <v>6.35</v>
      </c>
      <c r="G1013">
        <v>1.133000016</v>
      </c>
      <c r="H1013">
        <v>2303.3000489999999</v>
      </c>
    </row>
    <row r="1014" spans="1:8" x14ac:dyDescent="0.25">
      <c r="A1014" t="s">
        <v>184</v>
      </c>
      <c r="B1014" t="s">
        <v>881</v>
      </c>
      <c r="C1014" s="1">
        <v>44682</v>
      </c>
      <c r="D1014">
        <v>33760</v>
      </c>
      <c r="E1014">
        <v>180822</v>
      </c>
      <c r="F1014">
        <v>6.59</v>
      </c>
      <c r="G1014">
        <v>0.741999984</v>
      </c>
      <c r="H1014">
        <v>3824.9799800000001</v>
      </c>
    </row>
    <row r="1015" spans="1:8" x14ac:dyDescent="0.25">
      <c r="A1015" t="s">
        <v>184</v>
      </c>
      <c r="B1015" t="s">
        <v>881</v>
      </c>
      <c r="C1015" s="1">
        <v>44713</v>
      </c>
      <c r="D1015">
        <v>27438</v>
      </c>
      <c r="E1015">
        <v>208260</v>
      </c>
      <c r="F1015">
        <v>6.58</v>
      </c>
      <c r="G1015">
        <v>0.73299998</v>
      </c>
      <c r="H1015">
        <v>3210.6201169999999</v>
      </c>
    </row>
    <row r="1016" spans="1:8" x14ac:dyDescent="0.25">
      <c r="A1016" t="s">
        <v>184</v>
      </c>
      <c r="B1016" t="s">
        <v>881</v>
      </c>
      <c r="C1016" s="1">
        <v>44743</v>
      </c>
      <c r="D1016">
        <v>49217</v>
      </c>
      <c r="E1016">
        <v>257477</v>
      </c>
      <c r="F1016">
        <v>6.62</v>
      </c>
      <c r="G1016">
        <v>1.031999946</v>
      </c>
      <c r="H1016">
        <v>0</v>
      </c>
    </row>
    <row r="1017" spans="1:8" x14ac:dyDescent="0.25">
      <c r="A1017" t="s">
        <v>184</v>
      </c>
      <c r="B1017" t="s">
        <v>881</v>
      </c>
      <c r="C1017" s="1">
        <v>44774</v>
      </c>
      <c r="D1017">
        <v>45698</v>
      </c>
      <c r="E1017">
        <v>303175</v>
      </c>
      <c r="F1017">
        <v>6.58</v>
      </c>
      <c r="G1017">
        <v>1.031999946</v>
      </c>
      <c r="H1017">
        <v>0</v>
      </c>
    </row>
    <row r="1018" spans="1:8" x14ac:dyDescent="0.25">
      <c r="A1018" t="s">
        <v>184</v>
      </c>
      <c r="B1018" t="s">
        <v>881</v>
      </c>
      <c r="C1018" s="1">
        <v>44805</v>
      </c>
      <c r="D1018">
        <v>36016</v>
      </c>
      <c r="E1018">
        <v>339191</v>
      </c>
      <c r="F1018">
        <v>6.64</v>
      </c>
      <c r="G1018">
        <v>0.866999984</v>
      </c>
      <c r="H1018">
        <v>3219.9799800000001</v>
      </c>
    </row>
    <row r="1019" spans="1:8" x14ac:dyDescent="0.25">
      <c r="A1019" t="s">
        <v>184</v>
      </c>
      <c r="B1019" t="s">
        <v>881</v>
      </c>
      <c r="C1019" s="1">
        <v>44835</v>
      </c>
      <c r="D1019">
        <v>39311</v>
      </c>
      <c r="E1019">
        <v>378502</v>
      </c>
      <c r="F1019">
        <v>6.51</v>
      </c>
      <c r="G1019">
        <v>0.870999992</v>
      </c>
      <c r="H1019">
        <v>0</v>
      </c>
    </row>
    <row r="1020" spans="1:8" x14ac:dyDescent="0.25">
      <c r="A1020" t="s">
        <v>184</v>
      </c>
      <c r="B1020" t="s">
        <v>881</v>
      </c>
      <c r="C1020" s="1">
        <v>44866</v>
      </c>
      <c r="D1020">
        <v>40796</v>
      </c>
      <c r="E1020">
        <v>419298</v>
      </c>
      <c r="F1020">
        <v>6.47</v>
      </c>
      <c r="G1020">
        <v>0.83300000399999996</v>
      </c>
      <c r="H1020">
        <v>0</v>
      </c>
    </row>
    <row r="1021" spans="1:8" x14ac:dyDescent="0.25">
      <c r="A1021" t="s">
        <v>184</v>
      </c>
      <c r="B1021" t="s">
        <v>881</v>
      </c>
      <c r="C1021" s="1">
        <v>44896</v>
      </c>
      <c r="D1021">
        <v>30431</v>
      </c>
      <c r="E1021">
        <v>449729</v>
      </c>
      <c r="F1021">
        <v>6.51</v>
      </c>
      <c r="G1021">
        <v>0.741999984</v>
      </c>
      <c r="H1021">
        <v>473.67001340000002</v>
      </c>
    </row>
    <row r="1022" spans="1:8" x14ac:dyDescent="0.25">
      <c r="A1022" t="s">
        <v>184</v>
      </c>
      <c r="B1022" t="s">
        <v>881</v>
      </c>
      <c r="C1022" s="1">
        <v>44927</v>
      </c>
      <c r="D1022">
        <v>31595</v>
      </c>
      <c r="E1022">
        <v>481324</v>
      </c>
      <c r="F1022">
        <v>6.6</v>
      </c>
      <c r="G1022">
        <v>0.58099997000000003</v>
      </c>
      <c r="H1022">
        <v>0</v>
      </c>
    </row>
    <row r="1023" spans="1:8" x14ac:dyDescent="0.25">
      <c r="A1023" t="s">
        <v>184</v>
      </c>
      <c r="B1023" t="s">
        <v>881</v>
      </c>
      <c r="C1023" s="1">
        <v>44958</v>
      </c>
      <c r="D1023">
        <v>42750</v>
      </c>
      <c r="E1023">
        <v>524074</v>
      </c>
      <c r="F1023">
        <v>6.58</v>
      </c>
      <c r="G1023">
        <v>0.963999987</v>
      </c>
      <c r="H1023">
        <v>1151.1400149999999</v>
      </c>
    </row>
    <row r="1024" spans="1:8" x14ac:dyDescent="0.25">
      <c r="A1024" t="s">
        <v>184</v>
      </c>
      <c r="B1024" t="s">
        <v>881</v>
      </c>
      <c r="C1024" s="1">
        <v>44986</v>
      </c>
      <c r="D1024">
        <v>32866</v>
      </c>
      <c r="E1024">
        <v>556940</v>
      </c>
      <c r="F1024">
        <v>6.58</v>
      </c>
      <c r="G1024">
        <v>0.870999992</v>
      </c>
      <c r="H1024">
        <v>479.39001459999997</v>
      </c>
    </row>
    <row r="1025" spans="1:8" x14ac:dyDescent="0.25">
      <c r="A1025" t="s">
        <v>184</v>
      </c>
      <c r="B1025" t="s">
        <v>881</v>
      </c>
      <c r="C1025" s="1">
        <v>45017</v>
      </c>
      <c r="D1025">
        <v>24736</v>
      </c>
      <c r="E1025">
        <v>581676</v>
      </c>
      <c r="F1025">
        <v>6.52</v>
      </c>
      <c r="G1025">
        <v>0.69999998799999996</v>
      </c>
      <c r="H1025">
        <v>0</v>
      </c>
    </row>
    <row r="1026" spans="1:8" x14ac:dyDescent="0.25">
      <c r="A1026" t="s">
        <v>184</v>
      </c>
      <c r="B1026" t="s">
        <v>881</v>
      </c>
      <c r="C1026" s="1">
        <v>45047</v>
      </c>
      <c r="D1026">
        <v>38331</v>
      </c>
      <c r="E1026">
        <v>620007</v>
      </c>
      <c r="F1026">
        <v>6.51</v>
      </c>
      <c r="G1026">
        <v>0.838999987</v>
      </c>
      <c r="H1026">
        <v>0</v>
      </c>
    </row>
    <row r="1027" spans="1:8" x14ac:dyDescent="0.25">
      <c r="A1027" t="s">
        <v>184</v>
      </c>
      <c r="B1027" t="s">
        <v>881</v>
      </c>
      <c r="C1027" s="1">
        <v>45078</v>
      </c>
      <c r="D1027">
        <v>31265</v>
      </c>
      <c r="E1027">
        <v>651272</v>
      </c>
      <c r="F1027">
        <v>6.4</v>
      </c>
      <c r="G1027">
        <v>0.76700002</v>
      </c>
      <c r="H1027">
        <v>3294.6899410000001</v>
      </c>
    </row>
    <row r="1028" spans="1:8" x14ac:dyDescent="0.25">
      <c r="A1028" t="s">
        <v>184</v>
      </c>
      <c r="B1028" t="s">
        <v>881</v>
      </c>
      <c r="C1028" s="1">
        <v>45108</v>
      </c>
      <c r="D1028">
        <v>38184</v>
      </c>
      <c r="E1028">
        <v>689456</v>
      </c>
      <c r="F1028">
        <v>6.38</v>
      </c>
      <c r="G1028">
        <v>1.031999946</v>
      </c>
      <c r="H1028">
        <v>4792.7001950000003</v>
      </c>
    </row>
    <row r="1029" spans="1:8" x14ac:dyDescent="0.25">
      <c r="A1029" t="s">
        <v>184</v>
      </c>
      <c r="B1029" t="s">
        <v>881</v>
      </c>
      <c r="C1029" s="1">
        <v>45139</v>
      </c>
      <c r="D1029">
        <v>38681</v>
      </c>
      <c r="E1029">
        <v>728137</v>
      </c>
      <c r="F1029">
        <v>6.38</v>
      </c>
      <c r="G1029">
        <v>0.838999987</v>
      </c>
      <c r="H1029">
        <v>7395.9399409999996</v>
      </c>
    </row>
    <row r="1030" spans="1:8" x14ac:dyDescent="0.25">
      <c r="A1030" t="s">
        <v>184</v>
      </c>
      <c r="B1030" t="s">
        <v>881</v>
      </c>
      <c r="C1030" s="1">
        <v>45170</v>
      </c>
      <c r="D1030">
        <v>30536</v>
      </c>
      <c r="E1030">
        <v>758673</v>
      </c>
      <c r="F1030">
        <v>6.46</v>
      </c>
      <c r="G1030">
        <v>0.83300000399999996</v>
      </c>
      <c r="H1030">
        <v>0</v>
      </c>
    </row>
    <row r="1031" spans="1:8" x14ac:dyDescent="0.25">
      <c r="A1031" t="s">
        <v>184</v>
      </c>
      <c r="B1031" t="s">
        <v>881</v>
      </c>
      <c r="C1031" s="1">
        <v>45200</v>
      </c>
      <c r="D1031">
        <v>39971</v>
      </c>
      <c r="E1031">
        <v>798644</v>
      </c>
      <c r="F1031">
        <v>6.49</v>
      </c>
      <c r="G1031">
        <v>0.902999997</v>
      </c>
      <c r="H1031">
        <v>0</v>
      </c>
    </row>
    <row r="1032" spans="1:8" x14ac:dyDescent="0.25">
      <c r="A1032" t="s">
        <v>184</v>
      </c>
      <c r="B1032" t="s">
        <v>881</v>
      </c>
      <c r="C1032" s="1">
        <v>45231</v>
      </c>
      <c r="D1032">
        <v>46593</v>
      </c>
      <c r="E1032">
        <v>845237</v>
      </c>
      <c r="F1032">
        <v>6.45</v>
      </c>
      <c r="G1032">
        <v>1.1000000240000001</v>
      </c>
      <c r="H1032">
        <v>2563.179932</v>
      </c>
    </row>
    <row r="1033" spans="1:8" x14ac:dyDescent="0.25">
      <c r="A1033" t="s">
        <v>184</v>
      </c>
      <c r="B1033" t="s">
        <v>881</v>
      </c>
      <c r="C1033" s="1">
        <v>45261</v>
      </c>
      <c r="D1033">
        <v>28601</v>
      </c>
      <c r="E1033">
        <v>873838</v>
      </c>
      <c r="F1033">
        <v>6.49</v>
      </c>
      <c r="G1033">
        <v>0.741999984</v>
      </c>
      <c r="H1033">
        <v>910.03997800000002</v>
      </c>
    </row>
    <row r="1034" spans="1:8" x14ac:dyDescent="0.25">
      <c r="A1034" t="s">
        <v>184</v>
      </c>
      <c r="B1034" t="s">
        <v>881</v>
      </c>
      <c r="C1034" s="1">
        <v>45292</v>
      </c>
      <c r="D1034">
        <v>53150</v>
      </c>
      <c r="E1034">
        <v>926988</v>
      </c>
      <c r="F1034">
        <v>6.57</v>
      </c>
      <c r="G1034">
        <v>1.065000057</v>
      </c>
      <c r="H1034">
        <v>0</v>
      </c>
    </row>
    <row r="1035" spans="1:8" x14ac:dyDescent="0.25">
      <c r="A1035" t="s">
        <v>184</v>
      </c>
      <c r="B1035" t="s">
        <v>881</v>
      </c>
      <c r="C1035" s="1">
        <v>45323</v>
      </c>
      <c r="D1035">
        <v>38340</v>
      </c>
      <c r="E1035">
        <v>965328</v>
      </c>
      <c r="F1035">
        <v>6.61</v>
      </c>
      <c r="G1035">
        <v>1</v>
      </c>
      <c r="H1035">
        <v>4234.1801759999998</v>
      </c>
    </row>
    <row r="1036" spans="1:8" x14ac:dyDescent="0.25">
      <c r="A1036" t="s">
        <v>184</v>
      </c>
      <c r="B1036" t="s">
        <v>881</v>
      </c>
      <c r="C1036" s="1">
        <v>45352</v>
      </c>
      <c r="D1036">
        <v>48252</v>
      </c>
      <c r="E1036">
        <v>1013580</v>
      </c>
      <c r="F1036">
        <v>6.56</v>
      </c>
      <c r="G1036">
        <v>1.065000057</v>
      </c>
      <c r="H1036">
        <v>4161.0498049999997</v>
      </c>
    </row>
    <row r="1037" spans="1:8" x14ac:dyDescent="0.25">
      <c r="A1037" t="s">
        <v>184</v>
      </c>
      <c r="B1037" t="s">
        <v>881</v>
      </c>
      <c r="C1037" s="1">
        <v>45383</v>
      </c>
      <c r="D1037">
        <v>49877</v>
      </c>
      <c r="E1037">
        <v>1063457</v>
      </c>
      <c r="F1037">
        <v>6.47</v>
      </c>
      <c r="G1037">
        <v>1.2330000400000001</v>
      </c>
      <c r="H1037">
        <v>0</v>
      </c>
    </row>
    <row r="1038" spans="1:8" x14ac:dyDescent="0.25">
      <c r="A1038" t="s">
        <v>184</v>
      </c>
      <c r="B1038" t="s">
        <v>881</v>
      </c>
      <c r="C1038" s="1">
        <v>45413</v>
      </c>
      <c r="D1038">
        <v>35876</v>
      </c>
      <c r="E1038">
        <v>1099333</v>
      </c>
      <c r="F1038">
        <v>6.48</v>
      </c>
      <c r="G1038">
        <v>0.773999989</v>
      </c>
      <c r="H1038">
        <v>3655.040039</v>
      </c>
    </row>
    <row r="1039" spans="1:8" x14ac:dyDescent="0.25">
      <c r="A1039" t="s">
        <v>184</v>
      </c>
      <c r="B1039" t="s">
        <v>881</v>
      </c>
      <c r="C1039" s="1">
        <v>45444</v>
      </c>
      <c r="D1039">
        <v>35062</v>
      </c>
      <c r="E1039">
        <v>1134395</v>
      </c>
      <c r="F1039">
        <v>6.52</v>
      </c>
      <c r="G1039">
        <v>0.93300002800000004</v>
      </c>
      <c r="H1039">
        <v>0</v>
      </c>
    </row>
    <row r="1040" spans="1:8" x14ac:dyDescent="0.25">
      <c r="A1040" t="s">
        <v>184</v>
      </c>
      <c r="B1040" t="s">
        <v>881</v>
      </c>
      <c r="C1040" s="1">
        <v>45474</v>
      </c>
      <c r="D1040">
        <v>41586</v>
      </c>
      <c r="E1040">
        <v>1175981</v>
      </c>
      <c r="F1040">
        <v>6.53</v>
      </c>
      <c r="G1040">
        <v>0.902999997</v>
      </c>
      <c r="H1040">
        <v>0</v>
      </c>
    </row>
    <row r="1041" spans="1:8" x14ac:dyDescent="0.25">
      <c r="A1041" t="s">
        <v>184</v>
      </c>
      <c r="B1041" t="s">
        <v>881</v>
      </c>
      <c r="C1041" s="1">
        <v>45505</v>
      </c>
      <c r="D1041">
        <v>32869</v>
      </c>
      <c r="E1041">
        <v>1208850</v>
      </c>
      <c r="F1041">
        <v>6.59</v>
      </c>
      <c r="G1041">
        <v>0.805999994</v>
      </c>
      <c r="H1041">
        <v>0</v>
      </c>
    </row>
    <row r="1042" spans="1:8" x14ac:dyDescent="0.25">
      <c r="A1042" t="s">
        <v>184</v>
      </c>
      <c r="B1042" t="s">
        <v>881</v>
      </c>
      <c r="C1042" s="1">
        <v>45536</v>
      </c>
      <c r="D1042">
        <v>32960</v>
      </c>
      <c r="E1042">
        <v>1241810</v>
      </c>
      <c r="F1042">
        <v>6.54</v>
      </c>
      <c r="G1042">
        <v>0.69999998799999996</v>
      </c>
      <c r="H1042">
        <v>0</v>
      </c>
    </row>
    <row r="1043" spans="1:8" x14ac:dyDescent="0.25">
      <c r="A1043" t="s">
        <v>184</v>
      </c>
      <c r="B1043" t="s">
        <v>881</v>
      </c>
      <c r="C1043" s="1">
        <v>45566</v>
      </c>
      <c r="D1043">
        <v>37451</v>
      </c>
      <c r="E1043">
        <v>1279261</v>
      </c>
      <c r="F1043">
        <v>6.51</v>
      </c>
      <c r="G1043">
        <v>0.935000002</v>
      </c>
      <c r="H1043">
        <v>0</v>
      </c>
    </row>
    <row r="1044" spans="1:8" x14ac:dyDescent="0.25">
      <c r="A1044" t="s">
        <v>184</v>
      </c>
      <c r="B1044" t="s">
        <v>881</v>
      </c>
      <c r="C1044" s="1">
        <v>45597</v>
      </c>
      <c r="D1044">
        <v>49140</v>
      </c>
      <c r="E1044">
        <v>1328401</v>
      </c>
      <c r="F1044">
        <v>6.53</v>
      </c>
      <c r="G1044">
        <v>1.0329999919999999</v>
      </c>
      <c r="H1044">
        <v>1676.1999510000001</v>
      </c>
    </row>
    <row r="1045" spans="1:8" x14ac:dyDescent="0.25">
      <c r="A1045" t="s">
        <v>184</v>
      </c>
      <c r="B1045" t="s">
        <v>881</v>
      </c>
      <c r="C1045" s="1">
        <v>45627</v>
      </c>
      <c r="D1045">
        <v>38331</v>
      </c>
      <c r="E1045">
        <v>1366732</v>
      </c>
      <c r="F1045">
        <v>6.56</v>
      </c>
      <c r="G1045">
        <v>0.838999987</v>
      </c>
      <c r="H1045">
        <v>0</v>
      </c>
    </row>
    <row r="1046" spans="1:8" x14ac:dyDescent="0.25">
      <c r="A1046" t="s">
        <v>185</v>
      </c>
      <c r="B1046" t="s">
        <v>881</v>
      </c>
      <c r="C1046" s="1">
        <v>44562</v>
      </c>
      <c r="D1046">
        <v>61165</v>
      </c>
      <c r="E1046">
        <v>61165</v>
      </c>
      <c r="F1046">
        <v>6.53</v>
      </c>
      <c r="G1046">
        <v>1.289999962</v>
      </c>
      <c r="H1046">
        <v>0</v>
      </c>
    </row>
    <row r="1047" spans="1:8" x14ac:dyDescent="0.25">
      <c r="A1047" t="s">
        <v>185</v>
      </c>
      <c r="B1047" t="s">
        <v>881</v>
      </c>
      <c r="C1047" s="1">
        <v>44593</v>
      </c>
      <c r="D1047">
        <v>16788</v>
      </c>
      <c r="E1047">
        <v>77953</v>
      </c>
      <c r="F1047">
        <v>6.49</v>
      </c>
      <c r="G1047">
        <v>0.5</v>
      </c>
      <c r="H1047">
        <v>0</v>
      </c>
    </row>
    <row r="1048" spans="1:8" x14ac:dyDescent="0.25">
      <c r="A1048" t="s">
        <v>185</v>
      </c>
      <c r="B1048" t="s">
        <v>881</v>
      </c>
      <c r="C1048" s="1">
        <v>44621</v>
      </c>
      <c r="D1048">
        <v>42901</v>
      </c>
      <c r="E1048">
        <v>120854</v>
      </c>
      <c r="F1048">
        <v>6.45</v>
      </c>
      <c r="G1048">
        <v>1.065000057</v>
      </c>
      <c r="H1048">
        <v>0</v>
      </c>
    </row>
    <row r="1049" spans="1:8" x14ac:dyDescent="0.25">
      <c r="A1049" t="s">
        <v>185</v>
      </c>
      <c r="B1049" t="s">
        <v>881</v>
      </c>
      <c r="C1049" s="1">
        <v>44652</v>
      </c>
      <c r="D1049">
        <v>36238</v>
      </c>
      <c r="E1049">
        <v>157092</v>
      </c>
      <c r="F1049">
        <v>6.48</v>
      </c>
      <c r="G1049">
        <v>0.83300000399999996</v>
      </c>
      <c r="H1049">
        <v>0</v>
      </c>
    </row>
    <row r="1050" spans="1:8" x14ac:dyDescent="0.25">
      <c r="A1050" t="s">
        <v>185</v>
      </c>
      <c r="B1050" t="s">
        <v>881</v>
      </c>
      <c r="C1050" s="1">
        <v>44682</v>
      </c>
      <c r="D1050">
        <v>31196</v>
      </c>
      <c r="E1050">
        <v>188288</v>
      </c>
      <c r="F1050">
        <v>6.49</v>
      </c>
      <c r="G1050">
        <v>0.709999979</v>
      </c>
      <c r="H1050">
        <v>0</v>
      </c>
    </row>
    <row r="1051" spans="1:8" x14ac:dyDescent="0.25">
      <c r="A1051" t="s">
        <v>185</v>
      </c>
      <c r="B1051" t="s">
        <v>881</v>
      </c>
      <c r="C1051" s="1">
        <v>44713</v>
      </c>
      <c r="D1051">
        <v>36028</v>
      </c>
      <c r="E1051">
        <v>224316</v>
      </c>
      <c r="F1051">
        <v>6.55</v>
      </c>
      <c r="G1051">
        <v>0.93300002800000004</v>
      </c>
      <c r="H1051">
        <v>0</v>
      </c>
    </row>
    <row r="1052" spans="1:8" x14ac:dyDescent="0.25">
      <c r="A1052" t="s">
        <v>185</v>
      </c>
      <c r="B1052" t="s">
        <v>881</v>
      </c>
      <c r="C1052" s="1">
        <v>44743</v>
      </c>
      <c r="D1052">
        <v>27588</v>
      </c>
      <c r="E1052">
        <v>251904</v>
      </c>
      <c r="F1052">
        <v>6.52</v>
      </c>
      <c r="G1052">
        <v>0.741999984</v>
      </c>
      <c r="H1052">
        <v>0</v>
      </c>
    </row>
    <row r="1053" spans="1:8" x14ac:dyDescent="0.25">
      <c r="A1053" t="s">
        <v>185</v>
      </c>
      <c r="B1053" t="s">
        <v>881</v>
      </c>
      <c r="C1053" s="1">
        <v>44774</v>
      </c>
      <c r="D1053">
        <v>27613</v>
      </c>
      <c r="E1053">
        <v>279517</v>
      </c>
      <c r="F1053">
        <v>6.57</v>
      </c>
      <c r="G1053">
        <v>0.644999981</v>
      </c>
      <c r="H1053">
        <v>0</v>
      </c>
    </row>
    <row r="1054" spans="1:8" x14ac:dyDescent="0.25">
      <c r="A1054" t="s">
        <v>185</v>
      </c>
      <c r="B1054" t="s">
        <v>881</v>
      </c>
      <c r="C1054" s="1">
        <v>44805</v>
      </c>
      <c r="D1054">
        <v>20973</v>
      </c>
      <c r="E1054">
        <v>300490</v>
      </c>
      <c r="F1054">
        <v>6.54</v>
      </c>
      <c r="G1054">
        <v>0.60000002399999997</v>
      </c>
      <c r="H1054">
        <v>0</v>
      </c>
    </row>
    <row r="1055" spans="1:8" x14ac:dyDescent="0.25">
      <c r="A1055" t="s">
        <v>185</v>
      </c>
      <c r="B1055" t="s">
        <v>881</v>
      </c>
      <c r="C1055" s="1">
        <v>44835</v>
      </c>
      <c r="D1055">
        <v>53644</v>
      </c>
      <c r="E1055">
        <v>354134</v>
      </c>
      <c r="F1055">
        <v>6.55</v>
      </c>
      <c r="G1055">
        <v>1.194000006</v>
      </c>
      <c r="H1055">
        <v>0</v>
      </c>
    </row>
    <row r="1056" spans="1:8" x14ac:dyDescent="0.25">
      <c r="A1056" t="s">
        <v>185</v>
      </c>
      <c r="B1056" t="s">
        <v>881</v>
      </c>
      <c r="C1056" s="1">
        <v>44866</v>
      </c>
      <c r="D1056">
        <v>30521</v>
      </c>
      <c r="E1056">
        <v>384655</v>
      </c>
      <c r="F1056">
        <v>6.49</v>
      </c>
      <c r="G1056">
        <v>0.80000001200000004</v>
      </c>
      <c r="H1056">
        <v>268.88000490000002</v>
      </c>
    </row>
    <row r="1057" spans="1:8" x14ac:dyDescent="0.25">
      <c r="A1057" t="s">
        <v>185</v>
      </c>
      <c r="B1057" t="s">
        <v>881</v>
      </c>
      <c r="C1057" s="1">
        <v>44896</v>
      </c>
      <c r="D1057">
        <v>37773</v>
      </c>
      <c r="E1057">
        <v>422428</v>
      </c>
      <c r="F1057">
        <v>6.48</v>
      </c>
      <c r="G1057">
        <v>0.805999994</v>
      </c>
      <c r="H1057">
        <v>1213.719971</v>
      </c>
    </row>
    <row r="1058" spans="1:8" x14ac:dyDescent="0.25">
      <c r="A1058" t="s">
        <v>185</v>
      </c>
      <c r="B1058" t="s">
        <v>881</v>
      </c>
      <c r="C1058" s="1">
        <v>44927</v>
      </c>
      <c r="D1058">
        <v>30207</v>
      </c>
      <c r="E1058">
        <v>452635</v>
      </c>
      <c r="F1058">
        <v>6.48</v>
      </c>
      <c r="G1058">
        <v>0.838999987</v>
      </c>
      <c r="H1058">
        <v>1160.5500489999999</v>
      </c>
    </row>
    <row r="1059" spans="1:8" x14ac:dyDescent="0.25">
      <c r="A1059" t="s">
        <v>185</v>
      </c>
      <c r="B1059" t="s">
        <v>881</v>
      </c>
      <c r="C1059" s="1">
        <v>44958</v>
      </c>
      <c r="D1059">
        <v>23212</v>
      </c>
      <c r="E1059">
        <v>475847</v>
      </c>
      <c r="F1059">
        <v>6.44</v>
      </c>
      <c r="G1059">
        <v>0.60699999299999996</v>
      </c>
      <c r="H1059">
        <v>7326.5097660000001</v>
      </c>
    </row>
    <row r="1060" spans="1:8" x14ac:dyDescent="0.25">
      <c r="A1060" t="s">
        <v>185</v>
      </c>
      <c r="B1060" t="s">
        <v>881</v>
      </c>
      <c r="C1060" s="1">
        <v>44986</v>
      </c>
      <c r="D1060">
        <v>22590</v>
      </c>
      <c r="E1060">
        <v>498437</v>
      </c>
      <c r="F1060">
        <v>6.5</v>
      </c>
      <c r="G1060">
        <v>0.58099997000000003</v>
      </c>
      <c r="H1060">
        <v>0</v>
      </c>
    </row>
    <row r="1061" spans="1:8" x14ac:dyDescent="0.25">
      <c r="A1061" t="s">
        <v>185</v>
      </c>
      <c r="B1061" t="s">
        <v>881</v>
      </c>
      <c r="C1061" s="1">
        <v>45017</v>
      </c>
      <c r="D1061">
        <v>35628</v>
      </c>
      <c r="E1061">
        <v>534065</v>
      </c>
      <c r="F1061">
        <v>6.5</v>
      </c>
      <c r="G1061">
        <v>0.89999997600000003</v>
      </c>
      <c r="H1061">
        <v>2045.579956</v>
      </c>
    </row>
    <row r="1062" spans="1:8" x14ac:dyDescent="0.25">
      <c r="A1062" t="s">
        <v>185</v>
      </c>
      <c r="B1062" t="s">
        <v>881</v>
      </c>
      <c r="C1062" s="1">
        <v>45047</v>
      </c>
      <c r="D1062">
        <v>23127</v>
      </c>
      <c r="E1062">
        <v>557192</v>
      </c>
      <c r="F1062">
        <v>6.48</v>
      </c>
      <c r="G1062">
        <v>0.515999973</v>
      </c>
      <c r="H1062">
        <v>1657.219971</v>
      </c>
    </row>
    <row r="1063" spans="1:8" x14ac:dyDescent="0.25">
      <c r="A1063" t="s">
        <v>185</v>
      </c>
      <c r="B1063" t="s">
        <v>881</v>
      </c>
      <c r="C1063" s="1">
        <v>45078</v>
      </c>
      <c r="D1063">
        <v>18101</v>
      </c>
      <c r="E1063">
        <v>575293</v>
      </c>
      <c r="F1063">
        <v>6.45</v>
      </c>
      <c r="G1063">
        <v>0.46700000800000002</v>
      </c>
      <c r="H1063">
        <v>5735.5200199999999</v>
      </c>
    </row>
    <row r="1064" spans="1:8" x14ac:dyDescent="0.25">
      <c r="A1064" t="s">
        <v>185</v>
      </c>
      <c r="B1064" t="s">
        <v>881</v>
      </c>
      <c r="C1064" s="1">
        <v>45108</v>
      </c>
      <c r="D1064">
        <v>41185</v>
      </c>
      <c r="E1064">
        <v>616478</v>
      </c>
      <c r="F1064">
        <v>6.4</v>
      </c>
      <c r="G1064">
        <v>1.097000003</v>
      </c>
      <c r="H1064">
        <v>3489.389893</v>
      </c>
    </row>
    <row r="1065" spans="1:8" x14ac:dyDescent="0.25">
      <c r="A1065" t="s">
        <v>185</v>
      </c>
      <c r="B1065" t="s">
        <v>881</v>
      </c>
      <c r="C1065" s="1">
        <v>45139</v>
      </c>
      <c r="D1065">
        <v>33171</v>
      </c>
      <c r="E1065">
        <v>649649</v>
      </c>
      <c r="F1065">
        <v>6.53</v>
      </c>
      <c r="G1065">
        <v>0.741999984</v>
      </c>
      <c r="H1065">
        <v>0</v>
      </c>
    </row>
    <row r="1066" spans="1:8" x14ac:dyDescent="0.25">
      <c r="A1066" t="s">
        <v>185</v>
      </c>
      <c r="B1066" t="s">
        <v>881</v>
      </c>
      <c r="C1066" s="1">
        <v>45170</v>
      </c>
      <c r="D1066">
        <v>44967</v>
      </c>
      <c r="E1066">
        <v>694616</v>
      </c>
      <c r="F1066">
        <v>6.52</v>
      </c>
      <c r="G1066">
        <v>1.1000000240000001</v>
      </c>
      <c r="H1066">
        <v>0</v>
      </c>
    </row>
    <row r="1067" spans="1:8" x14ac:dyDescent="0.25">
      <c r="A1067" t="s">
        <v>185</v>
      </c>
      <c r="B1067" t="s">
        <v>881</v>
      </c>
      <c r="C1067" s="1">
        <v>45200</v>
      </c>
      <c r="D1067">
        <v>33449</v>
      </c>
      <c r="E1067">
        <v>728065</v>
      </c>
      <c r="F1067">
        <v>6.55</v>
      </c>
      <c r="G1067">
        <v>0.838999987</v>
      </c>
      <c r="H1067">
        <v>0</v>
      </c>
    </row>
    <row r="1068" spans="1:8" x14ac:dyDescent="0.25">
      <c r="A1068" t="s">
        <v>185</v>
      </c>
      <c r="B1068" t="s">
        <v>881</v>
      </c>
      <c r="C1068" s="1">
        <v>45231</v>
      </c>
      <c r="D1068">
        <v>28409</v>
      </c>
      <c r="E1068">
        <v>756474</v>
      </c>
      <c r="F1068">
        <v>6.48</v>
      </c>
      <c r="G1068">
        <v>0.83300000399999996</v>
      </c>
      <c r="H1068">
        <v>6582.0898440000001</v>
      </c>
    </row>
    <row r="1069" spans="1:8" x14ac:dyDescent="0.25">
      <c r="A1069" t="s">
        <v>185</v>
      </c>
      <c r="B1069" t="s">
        <v>881</v>
      </c>
      <c r="C1069" s="1">
        <v>45261</v>
      </c>
      <c r="D1069">
        <v>35608</v>
      </c>
      <c r="E1069">
        <v>792082</v>
      </c>
      <c r="F1069">
        <v>6.5</v>
      </c>
      <c r="G1069">
        <v>0.676999986</v>
      </c>
      <c r="H1069">
        <v>2576.4399410000001</v>
      </c>
    </row>
    <row r="1070" spans="1:8" x14ac:dyDescent="0.25">
      <c r="A1070" t="s">
        <v>185</v>
      </c>
      <c r="B1070" t="s">
        <v>881</v>
      </c>
      <c r="C1070" s="1">
        <v>45292</v>
      </c>
      <c r="D1070">
        <v>23373</v>
      </c>
      <c r="E1070">
        <v>815455</v>
      </c>
      <c r="F1070">
        <v>6.45</v>
      </c>
      <c r="G1070">
        <v>0.48399999700000002</v>
      </c>
      <c r="H1070">
        <v>5943.5698240000002</v>
      </c>
    </row>
    <row r="1071" spans="1:8" x14ac:dyDescent="0.25">
      <c r="A1071" t="s">
        <v>185</v>
      </c>
      <c r="B1071" t="s">
        <v>881</v>
      </c>
      <c r="C1071" s="1">
        <v>45323</v>
      </c>
      <c r="D1071">
        <v>37071</v>
      </c>
      <c r="E1071">
        <v>852526</v>
      </c>
      <c r="F1071">
        <v>6.52</v>
      </c>
      <c r="G1071">
        <v>0.82800000900000004</v>
      </c>
      <c r="H1071">
        <v>0</v>
      </c>
    </row>
    <row r="1072" spans="1:8" x14ac:dyDescent="0.25">
      <c r="A1072" t="s">
        <v>185</v>
      </c>
      <c r="B1072" t="s">
        <v>881</v>
      </c>
      <c r="C1072" s="1">
        <v>45352</v>
      </c>
      <c r="D1072">
        <v>40745</v>
      </c>
      <c r="E1072">
        <v>893271</v>
      </c>
      <c r="F1072">
        <v>6.52</v>
      </c>
      <c r="G1072">
        <v>1.031999946</v>
      </c>
      <c r="H1072">
        <v>2496.8400879999999</v>
      </c>
    </row>
    <row r="1073" spans="1:8" x14ac:dyDescent="0.25">
      <c r="A1073" t="s">
        <v>185</v>
      </c>
      <c r="B1073" t="s">
        <v>881</v>
      </c>
      <c r="C1073" s="1">
        <v>45383</v>
      </c>
      <c r="D1073">
        <v>38603</v>
      </c>
      <c r="E1073">
        <v>931874</v>
      </c>
      <c r="F1073">
        <v>6.58</v>
      </c>
      <c r="G1073">
        <v>1</v>
      </c>
      <c r="H1073">
        <v>2023.3100589999999</v>
      </c>
    </row>
    <row r="1074" spans="1:8" x14ac:dyDescent="0.25">
      <c r="A1074" t="s">
        <v>185</v>
      </c>
      <c r="B1074" t="s">
        <v>881</v>
      </c>
      <c r="C1074" s="1">
        <v>45413</v>
      </c>
      <c r="D1074">
        <v>32279</v>
      </c>
      <c r="E1074">
        <v>964153</v>
      </c>
      <c r="F1074">
        <v>6.55</v>
      </c>
      <c r="G1074">
        <v>0.709999979</v>
      </c>
      <c r="H1074">
        <v>3867.8400879999999</v>
      </c>
    </row>
    <row r="1075" spans="1:8" x14ac:dyDescent="0.25">
      <c r="A1075" t="s">
        <v>185</v>
      </c>
      <c r="B1075" t="s">
        <v>881</v>
      </c>
      <c r="C1075" s="1">
        <v>45444</v>
      </c>
      <c r="D1075">
        <v>23722</v>
      </c>
      <c r="E1075">
        <v>987875</v>
      </c>
      <c r="F1075">
        <v>6.53</v>
      </c>
      <c r="G1075">
        <v>0.56699997199999996</v>
      </c>
      <c r="H1075">
        <v>3687.73999</v>
      </c>
    </row>
    <row r="1076" spans="1:8" x14ac:dyDescent="0.25">
      <c r="A1076" t="s">
        <v>185</v>
      </c>
      <c r="B1076" t="s">
        <v>881</v>
      </c>
      <c r="C1076" s="1">
        <v>45474</v>
      </c>
      <c r="D1076">
        <v>29444</v>
      </c>
      <c r="E1076">
        <v>1017319</v>
      </c>
      <c r="F1076">
        <v>6.56</v>
      </c>
      <c r="G1076">
        <v>0.612999976</v>
      </c>
      <c r="H1076">
        <v>3343.5200199999999</v>
      </c>
    </row>
    <row r="1077" spans="1:8" x14ac:dyDescent="0.25">
      <c r="A1077" t="s">
        <v>185</v>
      </c>
      <c r="B1077" t="s">
        <v>881</v>
      </c>
      <c r="C1077" s="1">
        <v>45505</v>
      </c>
      <c r="D1077">
        <v>37497</v>
      </c>
      <c r="E1077">
        <v>1054816</v>
      </c>
      <c r="F1077">
        <v>6.5</v>
      </c>
      <c r="G1077">
        <v>0.902999997</v>
      </c>
      <c r="H1077">
        <v>0</v>
      </c>
    </row>
    <row r="1078" spans="1:8" x14ac:dyDescent="0.25">
      <c r="A1078" t="s">
        <v>185</v>
      </c>
      <c r="B1078" t="s">
        <v>881</v>
      </c>
      <c r="C1078" s="1">
        <v>45536</v>
      </c>
      <c r="D1078">
        <v>22765</v>
      </c>
      <c r="E1078">
        <v>1077581</v>
      </c>
      <c r="F1078">
        <v>6.54</v>
      </c>
      <c r="G1078">
        <v>0.56699997199999996</v>
      </c>
      <c r="H1078">
        <v>0</v>
      </c>
    </row>
    <row r="1079" spans="1:8" x14ac:dyDescent="0.25">
      <c r="A1079" t="s">
        <v>185</v>
      </c>
      <c r="B1079" t="s">
        <v>881</v>
      </c>
      <c r="C1079" s="1">
        <v>45566</v>
      </c>
      <c r="D1079">
        <v>38821</v>
      </c>
      <c r="E1079">
        <v>1116402</v>
      </c>
      <c r="F1079">
        <v>6.56</v>
      </c>
      <c r="G1079">
        <v>0.838999987</v>
      </c>
      <c r="H1079">
        <v>3436.0200199999999</v>
      </c>
    </row>
    <row r="1080" spans="1:8" x14ac:dyDescent="0.25">
      <c r="A1080" t="s">
        <v>185</v>
      </c>
      <c r="B1080" t="s">
        <v>881</v>
      </c>
      <c r="C1080" s="1">
        <v>45597</v>
      </c>
      <c r="D1080">
        <v>31938</v>
      </c>
      <c r="E1080">
        <v>1148340</v>
      </c>
      <c r="F1080">
        <v>6.58</v>
      </c>
      <c r="G1080">
        <v>0.73299998</v>
      </c>
      <c r="H1080">
        <v>7140</v>
      </c>
    </row>
    <row r="1081" spans="1:8" x14ac:dyDescent="0.25">
      <c r="A1081" t="s">
        <v>185</v>
      </c>
      <c r="B1081" t="s">
        <v>881</v>
      </c>
      <c r="C1081" s="1">
        <v>45627</v>
      </c>
      <c r="D1081">
        <v>30175</v>
      </c>
      <c r="E1081">
        <v>1178515</v>
      </c>
      <c r="F1081">
        <v>6.45</v>
      </c>
      <c r="G1081">
        <v>0.612999976</v>
      </c>
      <c r="H1081">
        <v>3563</v>
      </c>
    </row>
    <row r="1082" spans="1:8" x14ac:dyDescent="0.25">
      <c r="A1082" t="s">
        <v>186</v>
      </c>
      <c r="B1082" t="s">
        <v>881</v>
      </c>
      <c r="C1082" s="1">
        <v>44562</v>
      </c>
      <c r="D1082">
        <v>44109</v>
      </c>
      <c r="E1082">
        <v>44109</v>
      </c>
      <c r="F1082">
        <v>6.53</v>
      </c>
      <c r="G1082">
        <v>0.838999987</v>
      </c>
      <c r="H1082">
        <v>3288.070068</v>
      </c>
    </row>
    <row r="1083" spans="1:8" x14ac:dyDescent="0.25">
      <c r="A1083" t="s">
        <v>186</v>
      </c>
      <c r="B1083" t="s">
        <v>881</v>
      </c>
      <c r="C1083" s="1">
        <v>44593</v>
      </c>
      <c r="D1083">
        <v>33241</v>
      </c>
      <c r="E1083">
        <v>77350</v>
      </c>
      <c r="F1083">
        <v>6.51</v>
      </c>
      <c r="G1083">
        <v>0.963999987</v>
      </c>
      <c r="H1083">
        <v>2745.610107</v>
      </c>
    </row>
    <row r="1084" spans="1:8" x14ac:dyDescent="0.25">
      <c r="A1084" t="s">
        <v>186</v>
      </c>
      <c r="B1084" t="s">
        <v>881</v>
      </c>
      <c r="C1084" s="1">
        <v>44621</v>
      </c>
      <c r="D1084">
        <v>58554</v>
      </c>
      <c r="E1084">
        <v>135904</v>
      </c>
      <c r="F1084">
        <v>6.5</v>
      </c>
      <c r="G1084">
        <v>1.355000019</v>
      </c>
      <c r="H1084">
        <v>0</v>
      </c>
    </row>
    <row r="1085" spans="1:8" x14ac:dyDescent="0.25">
      <c r="A1085" t="s">
        <v>186</v>
      </c>
      <c r="B1085" t="s">
        <v>881</v>
      </c>
      <c r="C1085" s="1">
        <v>44652</v>
      </c>
      <c r="D1085">
        <v>41562</v>
      </c>
      <c r="E1085">
        <v>177466</v>
      </c>
      <c r="F1085">
        <v>6.46</v>
      </c>
      <c r="G1085">
        <v>0.866999984</v>
      </c>
      <c r="H1085">
        <v>6426.8198240000002</v>
      </c>
    </row>
    <row r="1086" spans="1:8" x14ac:dyDescent="0.25">
      <c r="A1086" t="s">
        <v>186</v>
      </c>
      <c r="B1086" t="s">
        <v>881</v>
      </c>
      <c r="C1086" s="1">
        <v>44682</v>
      </c>
      <c r="D1086">
        <v>35637</v>
      </c>
      <c r="E1086">
        <v>213103</v>
      </c>
      <c r="F1086">
        <v>6.55</v>
      </c>
      <c r="G1086">
        <v>0.773999989</v>
      </c>
      <c r="H1086">
        <v>2705.8798830000001</v>
      </c>
    </row>
    <row r="1087" spans="1:8" x14ac:dyDescent="0.25">
      <c r="A1087" t="s">
        <v>186</v>
      </c>
      <c r="B1087" t="s">
        <v>881</v>
      </c>
      <c r="C1087" s="1">
        <v>44713</v>
      </c>
      <c r="D1087">
        <v>41658</v>
      </c>
      <c r="E1087">
        <v>254761</v>
      </c>
      <c r="F1087">
        <v>6.54</v>
      </c>
      <c r="G1087">
        <v>0.89999997600000003</v>
      </c>
      <c r="H1087">
        <v>2577.3798830000001</v>
      </c>
    </row>
    <row r="1088" spans="1:8" x14ac:dyDescent="0.25">
      <c r="A1088" t="s">
        <v>186</v>
      </c>
      <c r="B1088" t="s">
        <v>881</v>
      </c>
      <c r="C1088" s="1">
        <v>44743</v>
      </c>
      <c r="D1088">
        <v>52031</v>
      </c>
      <c r="E1088">
        <v>306792</v>
      </c>
      <c r="F1088">
        <v>6.56</v>
      </c>
      <c r="G1088">
        <v>1.161000013</v>
      </c>
      <c r="H1088">
        <v>0</v>
      </c>
    </row>
    <row r="1089" spans="1:8" x14ac:dyDescent="0.25">
      <c r="A1089" t="s">
        <v>186</v>
      </c>
      <c r="B1089" t="s">
        <v>881</v>
      </c>
      <c r="C1089" s="1">
        <v>44774</v>
      </c>
      <c r="D1089">
        <v>55540</v>
      </c>
      <c r="E1089">
        <v>362332</v>
      </c>
      <c r="F1089">
        <v>6.47</v>
      </c>
      <c r="G1089">
        <v>1.2259999509999999</v>
      </c>
      <c r="H1089">
        <v>2843.6999510000001</v>
      </c>
    </row>
    <row r="1090" spans="1:8" x14ac:dyDescent="0.25">
      <c r="A1090" t="s">
        <v>186</v>
      </c>
      <c r="B1090" t="s">
        <v>881</v>
      </c>
      <c r="C1090" s="1">
        <v>44805</v>
      </c>
      <c r="D1090">
        <v>24636</v>
      </c>
      <c r="E1090">
        <v>386968</v>
      </c>
      <c r="F1090">
        <v>6.45</v>
      </c>
      <c r="G1090">
        <v>0.60000002399999997</v>
      </c>
      <c r="H1090">
        <v>3208.5500489999999</v>
      </c>
    </row>
    <row r="1091" spans="1:8" x14ac:dyDescent="0.25">
      <c r="A1091" t="s">
        <v>186</v>
      </c>
      <c r="B1091" t="s">
        <v>881</v>
      </c>
      <c r="C1091" s="1">
        <v>44835</v>
      </c>
      <c r="D1091">
        <v>38535</v>
      </c>
      <c r="E1091">
        <v>425503</v>
      </c>
      <c r="F1091">
        <v>6.45</v>
      </c>
      <c r="G1091">
        <v>0.870999992</v>
      </c>
      <c r="H1091">
        <v>1784.7700199999999</v>
      </c>
    </row>
    <row r="1092" spans="1:8" x14ac:dyDescent="0.25">
      <c r="A1092" t="s">
        <v>186</v>
      </c>
      <c r="B1092" t="s">
        <v>881</v>
      </c>
      <c r="C1092" s="1">
        <v>44866</v>
      </c>
      <c r="D1092">
        <v>38879</v>
      </c>
      <c r="E1092">
        <v>464382</v>
      </c>
      <c r="F1092">
        <v>6.45</v>
      </c>
      <c r="G1092">
        <v>0.83300000399999996</v>
      </c>
      <c r="H1092">
        <v>3621.969971</v>
      </c>
    </row>
    <row r="1093" spans="1:8" x14ac:dyDescent="0.25">
      <c r="A1093" t="s">
        <v>186</v>
      </c>
      <c r="B1093" t="s">
        <v>881</v>
      </c>
      <c r="C1093" s="1">
        <v>44896</v>
      </c>
      <c r="D1093">
        <v>59229</v>
      </c>
      <c r="E1093">
        <v>523611</v>
      </c>
      <c r="F1093">
        <v>6.46</v>
      </c>
      <c r="G1093">
        <v>1.097000003</v>
      </c>
      <c r="H1093">
        <v>0</v>
      </c>
    </row>
    <row r="1094" spans="1:8" x14ac:dyDescent="0.25">
      <c r="A1094" t="s">
        <v>186</v>
      </c>
      <c r="B1094" t="s">
        <v>881</v>
      </c>
      <c r="C1094" s="1">
        <v>44927</v>
      </c>
      <c r="D1094">
        <v>20612</v>
      </c>
      <c r="E1094">
        <v>544223</v>
      </c>
      <c r="F1094">
        <v>6.53</v>
      </c>
      <c r="G1094">
        <v>0.515999973</v>
      </c>
      <c r="H1094">
        <v>3645.7299800000001</v>
      </c>
    </row>
    <row r="1095" spans="1:8" x14ac:dyDescent="0.25">
      <c r="A1095" t="s">
        <v>186</v>
      </c>
      <c r="B1095" t="s">
        <v>881</v>
      </c>
      <c r="C1095" s="1">
        <v>44958</v>
      </c>
      <c r="D1095">
        <v>33157</v>
      </c>
      <c r="E1095">
        <v>577380</v>
      </c>
      <c r="F1095">
        <v>6.57</v>
      </c>
      <c r="G1095">
        <v>0.75</v>
      </c>
      <c r="H1095">
        <v>0</v>
      </c>
    </row>
    <row r="1096" spans="1:8" x14ac:dyDescent="0.25">
      <c r="A1096" t="s">
        <v>186</v>
      </c>
      <c r="B1096" t="s">
        <v>881</v>
      </c>
      <c r="C1096" s="1">
        <v>44986</v>
      </c>
      <c r="D1096">
        <v>38353</v>
      </c>
      <c r="E1096">
        <v>615733</v>
      </c>
      <c r="F1096">
        <v>6.58</v>
      </c>
      <c r="G1096">
        <v>1.031999946</v>
      </c>
      <c r="H1096">
        <v>2116.4099120000001</v>
      </c>
    </row>
    <row r="1097" spans="1:8" x14ac:dyDescent="0.25">
      <c r="A1097" t="s">
        <v>186</v>
      </c>
      <c r="B1097" t="s">
        <v>881</v>
      </c>
      <c r="C1097" s="1">
        <v>45017</v>
      </c>
      <c r="D1097">
        <v>39762</v>
      </c>
      <c r="E1097">
        <v>655495</v>
      </c>
      <c r="F1097">
        <v>6.56</v>
      </c>
      <c r="G1097">
        <v>0.73299998</v>
      </c>
      <c r="H1097">
        <v>0</v>
      </c>
    </row>
    <row r="1098" spans="1:8" x14ac:dyDescent="0.25">
      <c r="A1098" t="s">
        <v>186</v>
      </c>
      <c r="B1098" t="s">
        <v>881</v>
      </c>
      <c r="C1098" s="1">
        <v>45047</v>
      </c>
      <c r="D1098">
        <v>45287</v>
      </c>
      <c r="E1098">
        <v>700782</v>
      </c>
      <c r="F1098">
        <v>6.51</v>
      </c>
      <c r="G1098">
        <v>1.065000057</v>
      </c>
      <c r="H1098">
        <v>0</v>
      </c>
    </row>
    <row r="1099" spans="1:8" x14ac:dyDescent="0.25">
      <c r="A1099" t="s">
        <v>186</v>
      </c>
      <c r="B1099" t="s">
        <v>881</v>
      </c>
      <c r="C1099" s="1">
        <v>45078</v>
      </c>
      <c r="D1099">
        <v>39175</v>
      </c>
      <c r="E1099">
        <v>739957</v>
      </c>
      <c r="F1099">
        <v>6.62</v>
      </c>
      <c r="G1099">
        <v>0.866999984</v>
      </c>
      <c r="H1099">
        <v>0</v>
      </c>
    </row>
    <row r="1100" spans="1:8" x14ac:dyDescent="0.25">
      <c r="A1100" t="s">
        <v>186</v>
      </c>
      <c r="B1100" t="s">
        <v>881</v>
      </c>
      <c r="C1100" s="1">
        <v>45108</v>
      </c>
      <c r="D1100">
        <v>33415</v>
      </c>
      <c r="E1100">
        <v>773372</v>
      </c>
      <c r="F1100">
        <v>6.53</v>
      </c>
      <c r="G1100">
        <v>0.805999994</v>
      </c>
      <c r="H1100">
        <v>3218.1499020000001</v>
      </c>
    </row>
    <row r="1101" spans="1:8" x14ac:dyDescent="0.25">
      <c r="A1101" t="s">
        <v>186</v>
      </c>
      <c r="B1101" t="s">
        <v>881</v>
      </c>
      <c r="C1101" s="1">
        <v>45139</v>
      </c>
      <c r="D1101">
        <v>35427</v>
      </c>
      <c r="E1101">
        <v>808799</v>
      </c>
      <c r="F1101">
        <v>6.55</v>
      </c>
      <c r="G1101">
        <v>0.805999994</v>
      </c>
      <c r="H1101">
        <v>0</v>
      </c>
    </row>
    <row r="1102" spans="1:8" x14ac:dyDescent="0.25">
      <c r="A1102" t="s">
        <v>186</v>
      </c>
      <c r="B1102" t="s">
        <v>881</v>
      </c>
      <c r="C1102" s="1">
        <v>45170</v>
      </c>
      <c r="D1102">
        <v>26888</v>
      </c>
      <c r="E1102">
        <v>835687</v>
      </c>
      <c r="F1102">
        <v>6.51</v>
      </c>
      <c r="G1102">
        <v>0.80000001200000004</v>
      </c>
      <c r="H1102">
        <v>4500.4702150000003</v>
      </c>
    </row>
    <row r="1103" spans="1:8" x14ac:dyDescent="0.25">
      <c r="A1103" t="s">
        <v>186</v>
      </c>
      <c r="B1103" t="s">
        <v>881</v>
      </c>
      <c r="C1103" s="1">
        <v>45200</v>
      </c>
      <c r="D1103">
        <v>39831</v>
      </c>
      <c r="E1103">
        <v>875518</v>
      </c>
      <c r="F1103">
        <v>6.53</v>
      </c>
      <c r="G1103">
        <v>0.967999995</v>
      </c>
      <c r="H1103">
        <v>0</v>
      </c>
    </row>
    <row r="1104" spans="1:8" x14ac:dyDescent="0.25">
      <c r="A1104" t="s">
        <v>186</v>
      </c>
      <c r="B1104" t="s">
        <v>881</v>
      </c>
      <c r="C1104" s="1">
        <v>45231</v>
      </c>
      <c r="D1104">
        <v>42031</v>
      </c>
      <c r="E1104">
        <v>917549</v>
      </c>
      <c r="F1104">
        <v>6.46</v>
      </c>
      <c r="G1104">
        <v>0.83300000399999996</v>
      </c>
      <c r="H1104">
        <v>2624.030029</v>
      </c>
    </row>
    <row r="1105" spans="1:8" x14ac:dyDescent="0.25">
      <c r="A1105" t="s">
        <v>186</v>
      </c>
      <c r="B1105" t="s">
        <v>881</v>
      </c>
      <c r="C1105" s="1">
        <v>45261</v>
      </c>
      <c r="D1105">
        <v>22780</v>
      </c>
      <c r="E1105">
        <v>940329</v>
      </c>
      <c r="F1105">
        <v>6.42</v>
      </c>
      <c r="G1105">
        <v>0.45199999200000002</v>
      </c>
      <c r="H1105">
        <v>1229.0500489999999</v>
      </c>
    </row>
    <row r="1106" spans="1:8" x14ac:dyDescent="0.25">
      <c r="A1106" t="s">
        <v>186</v>
      </c>
      <c r="B1106" t="s">
        <v>881</v>
      </c>
      <c r="C1106" s="1">
        <v>45292</v>
      </c>
      <c r="D1106">
        <v>54407</v>
      </c>
      <c r="E1106">
        <v>994736</v>
      </c>
      <c r="F1106">
        <v>6.46</v>
      </c>
      <c r="G1106">
        <v>1.194000006</v>
      </c>
      <c r="H1106">
        <v>401.89001459999997</v>
      </c>
    </row>
    <row r="1107" spans="1:8" x14ac:dyDescent="0.25">
      <c r="A1107" t="s">
        <v>186</v>
      </c>
      <c r="B1107" t="s">
        <v>881</v>
      </c>
      <c r="C1107" s="1">
        <v>45323</v>
      </c>
      <c r="D1107">
        <v>38224</v>
      </c>
      <c r="E1107">
        <v>1032960</v>
      </c>
      <c r="F1107">
        <v>6.46</v>
      </c>
      <c r="G1107">
        <v>0.82800000900000004</v>
      </c>
      <c r="H1107">
        <v>0</v>
      </c>
    </row>
    <row r="1108" spans="1:8" x14ac:dyDescent="0.25">
      <c r="A1108" t="s">
        <v>186</v>
      </c>
      <c r="B1108" t="s">
        <v>881</v>
      </c>
      <c r="C1108" s="1">
        <v>45352</v>
      </c>
      <c r="D1108">
        <v>50765</v>
      </c>
      <c r="E1108">
        <v>1083725</v>
      </c>
      <c r="F1108">
        <v>6.44</v>
      </c>
      <c r="G1108">
        <v>1</v>
      </c>
      <c r="H1108">
        <v>0</v>
      </c>
    </row>
    <row r="1109" spans="1:8" x14ac:dyDescent="0.25">
      <c r="A1109" t="s">
        <v>186</v>
      </c>
      <c r="B1109" t="s">
        <v>881</v>
      </c>
      <c r="C1109" s="1">
        <v>45383</v>
      </c>
      <c r="D1109">
        <v>23143</v>
      </c>
      <c r="E1109">
        <v>1106868</v>
      </c>
      <c r="F1109">
        <v>6.46</v>
      </c>
      <c r="G1109">
        <v>0.69999998799999996</v>
      </c>
      <c r="H1109">
        <v>0</v>
      </c>
    </row>
    <row r="1110" spans="1:8" x14ac:dyDescent="0.25">
      <c r="A1110" t="s">
        <v>186</v>
      </c>
      <c r="B1110" t="s">
        <v>881</v>
      </c>
      <c r="C1110" s="1">
        <v>45413</v>
      </c>
      <c r="D1110">
        <v>51171</v>
      </c>
      <c r="E1110">
        <v>1158039</v>
      </c>
      <c r="F1110">
        <v>6.48</v>
      </c>
      <c r="G1110">
        <v>0.902999997</v>
      </c>
      <c r="H1110">
        <v>545.22998050000001</v>
      </c>
    </row>
    <row r="1111" spans="1:8" x14ac:dyDescent="0.25">
      <c r="A1111" t="s">
        <v>186</v>
      </c>
      <c r="B1111" t="s">
        <v>881</v>
      </c>
      <c r="C1111" s="1">
        <v>45444</v>
      </c>
      <c r="D1111">
        <v>37781</v>
      </c>
      <c r="E1111">
        <v>1195820</v>
      </c>
      <c r="F1111">
        <v>6.52</v>
      </c>
      <c r="G1111">
        <v>1</v>
      </c>
      <c r="H1111">
        <v>2972.280029</v>
      </c>
    </row>
    <row r="1112" spans="1:8" x14ac:dyDescent="0.25">
      <c r="A1112" t="s">
        <v>186</v>
      </c>
      <c r="B1112" t="s">
        <v>881</v>
      </c>
      <c r="C1112" s="1">
        <v>45474</v>
      </c>
      <c r="D1112">
        <v>27932</v>
      </c>
      <c r="E1112">
        <v>1223752</v>
      </c>
      <c r="F1112">
        <v>6.52</v>
      </c>
      <c r="G1112">
        <v>0.58099997000000003</v>
      </c>
      <c r="H1112">
        <v>0</v>
      </c>
    </row>
    <row r="1113" spans="1:8" x14ac:dyDescent="0.25">
      <c r="A1113" t="s">
        <v>186</v>
      </c>
      <c r="B1113" t="s">
        <v>881</v>
      </c>
      <c r="C1113" s="1">
        <v>45505</v>
      </c>
      <c r="D1113">
        <v>44294</v>
      </c>
      <c r="E1113">
        <v>1268046</v>
      </c>
      <c r="F1113">
        <v>6.53</v>
      </c>
      <c r="G1113">
        <v>0.967999995</v>
      </c>
      <c r="H1113">
        <v>0</v>
      </c>
    </row>
    <row r="1114" spans="1:8" x14ac:dyDescent="0.25">
      <c r="A1114" t="s">
        <v>186</v>
      </c>
      <c r="B1114" t="s">
        <v>881</v>
      </c>
      <c r="C1114" s="1">
        <v>45536</v>
      </c>
      <c r="D1114">
        <v>34616</v>
      </c>
      <c r="E1114">
        <v>1302662</v>
      </c>
      <c r="F1114">
        <v>6.58</v>
      </c>
      <c r="G1114">
        <v>0.89999997600000003</v>
      </c>
      <c r="H1114">
        <v>0</v>
      </c>
    </row>
    <row r="1115" spans="1:8" x14ac:dyDescent="0.25">
      <c r="A1115" t="s">
        <v>186</v>
      </c>
      <c r="B1115" t="s">
        <v>881</v>
      </c>
      <c r="C1115" s="1">
        <v>45566</v>
      </c>
      <c r="D1115">
        <v>40055</v>
      </c>
      <c r="E1115">
        <v>1342717</v>
      </c>
      <c r="F1115">
        <v>6.56</v>
      </c>
      <c r="G1115">
        <v>0.902999997</v>
      </c>
      <c r="H1115">
        <v>0</v>
      </c>
    </row>
    <row r="1116" spans="1:8" x14ac:dyDescent="0.25">
      <c r="A1116" t="s">
        <v>186</v>
      </c>
      <c r="B1116" t="s">
        <v>881</v>
      </c>
      <c r="C1116" s="1">
        <v>45597</v>
      </c>
      <c r="D1116">
        <v>29445</v>
      </c>
      <c r="E1116">
        <v>1372162</v>
      </c>
      <c r="F1116">
        <v>6.54</v>
      </c>
      <c r="G1116">
        <v>0.76700002</v>
      </c>
      <c r="H1116">
        <v>3096.030029</v>
      </c>
    </row>
    <row r="1117" spans="1:8" x14ac:dyDescent="0.25">
      <c r="A1117" t="s">
        <v>186</v>
      </c>
      <c r="B1117" t="s">
        <v>881</v>
      </c>
      <c r="C1117" s="1">
        <v>45627</v>
      </c>
      <c r="D1117">
        <v>31839</v>
      </c>
      <c r="E1117">
        <v>1404001</v>
      </c>
      <c r="F1117">
        <v>6.51</v>
      </c>
      <c r="G1117">
        <v>0.805999994</v>
      </c>
      <c r="H1117">
        <v>6133.2202150000003</v>
      </c>
    </row>
    <row r="1118" spans="1:8" x14ac:dyDescent="0.25">
      <c r="A1118" t="s">
        <v>187</v>
      </c>
      <c r="B1118" t="s">
        <v>878</v>
      </c>
      <c r="C1118" s="1">
        <v>44562</v>
      </c>
      <c r="D1118">
        <v>38359</v>
      </c>
      <c r="E1118">
        <v>38359</v>
      </c>
      <c r="F1118">
        <v>6.52</v>
      </c>
      <c r="G1118">
        <v>0.838999987</v>
      </c>
      <c r="H1118">
        <v>0</v>
      </c>
    </row>
    <row r="1119" spans="1:8" x14ac:dyDescent="0.25">
      <c r="A1119" t="s">
        <v>187</v>
      </c>
      <c r="B1119" t="s">
        <v>878</v>
      </c>
      <c r="C1119" s="1">
        <v>44593</v>
      </c>
      <c r="D1119">
        <v>45988</v>
      </c>
      <c r="E1119">
        <v>84347</v>
      </c>
      <c r="F1119">
        <v>6.47</v>
      </c>
      <c r="G1119">
        <v>1.036000013</v>
      </c>
      <c r="H1119">
        <v>0</v>
      </c>
    </row>
    <row r="1120" spans="1:8" x14ac:dyDescent="0.25">
      <c r="A1120" t="s">
        <v>187</v>
      </c>
      <c r="B1120" t="s">
        <v>878</v>
      </c>
      <c r="C1120" s="1">
        <v>44621</v>
      </c>
      <c r="D1120">
        <v>47039</v>
      </c>
      <c r="E1120">
        <v>131386</v>
      </c>
      <c r="F1120">
        <v>6.53</v>
      </c>
      <c r="G1120">
        <v>0.870999992</v>
      </c>
      <c r="H1120">
        <v>744.27001949999999</v>
      </c>
    </row>
    <row r="1121" spans="1:8" x14ac:dyDescent="0.25">
      <c r="A1121" t="s">
        <v>187</v>
      </c>
      <c r="B1121" t="s">
        <v>878</v>
      </c>
      <c r="C1121" s="1">
        <v>44652</v>
      </c>
      <c r="D1121">
        <v>26846</v>
      </c>
      <c r="E1121">
        <v>158232</v>
      </c>
      <c r="F1121">
        <v>6.58</v>
      </c>
      <c r="G1121">
        <v>0.76700002</v>
      </c>
      <c r="H1121">
        <v>0</v>
      </c>
    </row>
    <row r="1122" spans="1:8" x14ac:dyDescent="0.25">
      <c r="A1122" t="s">
        <v>187</v>
      </c>
      <c r="B1122" t="s">
        <v>878</v>
      </c>
      <c r="C1122" s="1">
        <v>44682</v>
      </c>
      <c r="D1122">
        <v>31756</v>
      </c>
      <c r="E1122">
        <v>189988</v>
      </c>
      <c r="F1122">
        <v>6.59</v>
      </c>
      <c r="G1122">
        <v>0.709999979</v>
      </c>
      <c r="H1122">
        <v>0</v>
      </c>
    </row>
    <row r="1123" spans="1:8" x14ac:dyDescent="0.25">
      <c r="A1123" t="s">
        <v>187</v>
      </c>
      <c r="B1123" t="s">
        <v>878</v>
      </c>
      <c r="C1123" s="1">
        <v>44713</v>
      </c>
      <c r="D1123">
        <v>46648</v>
      </c>
      <c r="E1123">
        <v>236636</v>
      </c>
      <c r="F1123">
        <v>6.56</v>
      </c>
      <c r="G1123">
        <v>1.0329999919999999</v>
      </c>
      <c r="H1123">
        <v>3481.8400879999999</v>
      </c>
    </row>
    <row r="1124" spans="1:8" x14ac:dyDescent="0.25">
      <c r="A1124" t="s">
        <v>187</v>
      </c>
      <c r="B1124" t="s">
        <v>878</v>
      </c>
      <c r="C1124" s="1">
        <v>44743</v>
      </c>
      <c r="D1124">
        <v>33046</v>
      </c>
      <c r="E1124">
        <v>269682</v>
      </c>
      <c r="F1124">
        <v>6.46</v>
      </c>
      <c r="G1124">
        <v>0.838999987</v>
      </c>
      <c r="H1124">
        <v>0</v>
      </c>
    </row>
    <row r="1125" spans="1:8" x14ac:dyDescent="0.25">
      <c r="A1125" t="s">
        <v>187</v>
      </c>
      <c r="B1125" t="s">
        <v>878</v>
      </c>
      <c r="C1125" s="1">
        <v>44774</v>
      </c>
      <c r="D1125">
        <v>41138</v>
      </c>
      <c r="E1125">
        <v>310820</v>
      </c>
      <c r="F1125">
        <v>6.51</v>
      </c>
      <c r="G1125">
        <v>0.902999997</v>
      </c>
      <c r="H1125">
        <v>0</v>
      </c>
    </row>
    <row r="1126" spans="1:8" x14ac:dyDescent="0.25">
      <c r="A1126" t="s">
        <v>187</v>
      </c>
      <c r="B1126" t="s">
        <v>878</v>
      </c>
      <c r="C1126" s="1">
        <v>44805</v>
      </c>
      <c r="D1126">
        <v>29895</v>
      </c>
      <c r="E1126">
        <v>340715</v>
      </c>
      <c r="F1126">
        <v>6.54</v>
      </c>
      <c r="G1126">
        <v>0.73299998</v>
      </c>
      <c r="H1126">
        <v>0</v>
      </c>
    </row>
    <row r="1127" spans="1:8" x14ac:dyDescent="0.25">
      <c r="A1127" t="s">
        <v>187</v>
      </c>
      <c r="B1127" t="s">
        <v>878</v>
      </c>
      <c r="C1127" s="1">
        <v>44835</v>
      </c>
      <c r="D1127">
        <v>48886</v>
      </c>
      <c r="E1127">
        <v>389601</v>
      </c>
      <c r="F1127">
        <v>6.6</v>
      </c>
      <c r="G1127">
        <v>1.161000013</v>
      </c>
      <c r="H1127">
        <v>4068.0600589999999</v>
      </c>
    </row>
    <row r="1128" spans="1:8" x14ac:dyDescent="0.25">
      <c r="A1128" t="s">
        <v>187</v>
      </c>
      <c r="B1128" t="s">
        <v>878</v>
      </c>
      <c r="C1128" s="1">
        <v>44866</v>
      </c>
      <c r="D1128">
        <v>28722</v>
      </c>
      <c r="E1128">
        <v>418323</v>
      </c>
      <c r="F1128">
        <v>6.56</v>
      </c>
      <c r="G1128">
        <v>0.633000016</v>
      </c>
      <c r="H1128">
        <v>512.33001709999996</v>
      </c>
    </row>
    <row r="1129" spans="1:8" x14ac:dyDescent="0.25">
      <c r="A1129" t="s">
        <v>187</v>
      </c>
      <c r="B1129" t="s">
        <v>878</v>
      </c>
      <c r="C1129" s="1">
        <v>44896</v>
      </c>
      <c r="D1129">
        <v>38184</v>
      </c>
      <c r="E1129">
        <v>456507</v>
      </c>
      <c r="F1129">
        <v>6.55</v>
      </c>
      <c r="G1129">
        <v>0.741999984</v>
      </c>
      <c r="H1129">
        <v>4542.4902339999999</v>
      </c>
    </row>
    <row r="1130" spans="1:8" x14ac:dyDescent="0.25">
      <c r="A1130" t="s">
        <v>187</v>
      </c>
      <c r="B1130" t="s">
        <v>878</v>
      </c>
      <c r="C1130" s="1">
        <v>44927</v>
      </c>
      <c r="D1130">
        <v>28353</v>
      </c>
      <c r="E1130">
        <v>484860</v>
      </c>
      <c r="F1130">
        <v>6.49</v>
      </c>
      <c r="G1130">
        <v>0.676999986</v>
      </c>
      <c r="H1130">
        <v>0</v>
      </c>
    </row>
    <row r="1131" spans="1:8" x14ac:dyDescent="0.25">
      <c r="A1131" t="s">
        <v>187</v>
      </c>
      <c r="B1131" t="s">
        <v>878</v>
      </c>
      <c r="C1131" s="1">
        <v>44958</v>
      </c>
      <c r="D1131">
        <v>20007</v>
      </c>
      <c r="E1131">
        <v>504867</v>
      </c>
      <c r="F1131">
        <v>6.53</v>
      </c>
      <c r="G1131">
        <v>0.463999987</v>
      </c>
      <c r="H1131">
        <v>163.03999329999999</v>
      </c>
    </row>
    <row r="1132" spans="1:8" x14ac:dyDescent="0.25">
      <c r="A1132" t="s">
        <v>187</v>
      </c>
      <c r="B1132" t="s">
        <v>878</v>
      </c>
      <c r="C1132" s="1">
        <v>44986</v>
      </c>
      <c r="D1132">
        <v>43565</v>
      </c>
      <c r="E1132">
        <v>548432</v>
      </c>
      <c r="F1132">
        <v>6.52</v>
      </c>
      <c r="G1132">
        <v>0.902999997</v>
      </c>
      <c r="H1132">
        <v>0</v>
      </c>
    </row>
    <row r="1133" spans="1:8" x14ac:dyDescent="0.25">
      <c r="A1133" t="s">
        <v>187</v>
      </c>
      <c r="B1133" t="s">
        <v>878</v>
      </c>
      <c r="C1133" s="1">
        <v>45017</v>
      </c>
      <c r="D1133">
        <v>29626</v>
      </c>
      <c r="E1133">
        <v>578058</v>
      </c>
      <c r="F1133">
        <v>6.58</v>
      </c>
      <c r="G1133">
        <v>0.76700002</v>
      </c>
      <c r="H1133">
        <v>3409.5200199999999</v>
      </c>
    </row>
    <row r="1134" spans="1:8" x14ac:dyDescent="0.25">
      <c r="A1134" t="s">
        <v>187</v>
      </c>
      <c r="B1134" t="s">
        <v>878</v>
      </c>
      <c r="C1134" s="1">
        <v>45047</v>
      </c>
      <c r="D1134">
        <v>32927</v>
      </c>
      <c r="E1134">
        <v>610985</v>
      </c>
      <c r="F1134">
        <v>6.56</v>
      </c>
      <c r="G1134">
        <v>0.838999987</v>
      </c>
      <c r="H1134">
        <v>2155.679932</v>
      </c>
    </row>
    <row r="1135" spans="1:8" x14ac:dyDescent="0.25">
      <c r="A1135" t="s">
        <v>187</v>
      </c>
      <c r="B1135" t="s">
        <v>878</v>
      </c>
      <c r="C1135" s="1">
        <v>45078</v>
      </c>
      <c r="D1135">
        <v>46025</v>
      </c>
      <c r="E1135">
        <v>657010</v>
      </c>
      <c r="F1135">
        <v>6.57</v>
      </c>
      <c r="G1135">
        <v>0.96700000799999997</v>
      </c>
      <c r="H1135">
        <v>7603.7998049999997</v>
      </c>
    </row>
    <row r="1136" spans="1:8" x14ac:dyDescent="0.25">
      <c r="A1136" t="s">
        <v>187</v>
      </c>
      <c r="B1136" t="s">
        <v>878</v>
      </c>
      <c r="C1136" s="1">
        <v>45108</v>
      </c>
      <c r="D1136">
        <v>32947</v>
      </c>
      <c r="E1136">
        <v>689957</v>
      </c>
      <c r="F1136">
        <v>6.46</v>
      </c>
      <c r="G1136">
        <v>0.612999976</v>
      </c>
      <c r="H1136">
        <v>0</v>
      </c>
    </row>
    <row r="1137" spans="1:8" x14ac:dyDescent="0.25">
      <c r="A1137" t="s">
        <v>187</v>
      </c>
      <c r="B1137" t="s">
        <v>878</v>
      </c>
      <c r="C1137" s="1">
        <v>45139</v>
      </c>
      <c r="D1137">
        <v>45819</v>
      </c>
      <c r="E1137">
        <v>735776</v>
      </c>
      <c r="F1137">
        <v>6.44</v>
      </c>
      <c r="G1137">
        <v>0.935000002</v>
      </c>
      <c r="H1137">
        <v>0</v>
      </c>
    </row>
    <row r="1138" spans="1:8" x14ac:dyDescent="0.25">
      <c r="A1138" t="s">
        <v>187</v>
      </c>
      <c r="B1138" t="s">
        <v>878</v>
      </c>
      <c r="C1138" s="1">
        <v>45170</v>
      </c>
      <c r="D1138">
        <v>53057</v>
      </c>
      <c r="E1138">
        <v>788833</v>
      </c>
      <c r="F1138">
        <v>6.36</v>
      </c>
      <c r="G1138">
        <v>1.133000016</v>
      </c>
      <c r="H1138">
        <v>2204.040039</v>
      </c>
    </row>
    <row r="1139" spans="1:8" x14ac:dyDescent="0.25">
      <c r="A1139" t="s">
        <v>187</v>
      </c>
      <c r="B1139" t="s">
        <v>878</v>
      </c>
      <c r="C1139" s="1">
        <v>45200</v>
      </c>
      <c r="D1139">
        <v>37614</v>
      </c>
      <c r="E1139">
        <v>826447</v>
      </c>
      <c r="F1139">
        <v>6.45</v>
      </c>
      <c r="G1139">
        <v>1</v>
      </c>
      <c r="H1139">
        <v>0</v>
      </c>
    </row>
    <row r="1140" spans="1:8" x14ac:dyDescent="0.25">
      <c r="A1140" t="s">
        <v>187</v>
      </c>
      <c r="B1140" t="s">
        <v>878</v>
      </c>
      <c r="C1140" s="1">
        <v>45231</v>
      </c>
      <c r="D1140">
        <v>32071</v>
      </c>
      <c r="E1140">
        <v>858518</v>
      </c>
      <c r="F1140">
        <v>6.5</v>
      </c>
      <c r="G1140">
        <v>0.73299998</v>
      </c>
      <c r="H1140">
        <v>492.32000729999999</v>
      </c>
    </row>
    <row r="1141" spans="1:8" x14ac:dyDescent="0.25">
      <c r="A1141" t="s">
        <v>187</v>
      </c>
      <c r="B1141" t="s">
        <v>878</v>
      </c>
      <c r="C1141" s="1">
        <v>45261</v>
      </c>
      <c r="D1141">
        <v>37256</v>
      </c>
      <c r="E1141">
        <v>895774</v>
      </c>
      <c r="F1141">
        <v>6.55</v>
      </c>
      <c r="G1141">
        <v>0.870999992</v>
      </c>
      <c r="H1141">
        <v>0</v>
      </c>
    </row>
    <row r="1142" spans="1:8" x14ac:dyDescent="0.25">
      <c r="A1142" t="s">
        <v>187</v>
      </c>
      <c r="B1142" t="s">
        <v>878</v>
      </c>
      <c r="C1142" s="1">
        <v>45292</v>
      </c>
      <c r="D1142">
        <v>52127</v>
      </c>
      <c r="E1142">
        <v>947901</v>
      </c>
      <c r="F1142">
        <v>6.54</v>
      </c>
      <c r="G1142">
        <v>1.2259999509999999</v>
      </c>
      <c r="H1142">
        <v>1922.119995</v>
      </c>
    </row>
    <row r="1143" spans="1:8" x14ac:dyDescent="0.25">
      <c r="A1143" t="s">
        <v>187</v>
      </c>
      <c r="B1143" t="s">
        <v>878</v>
      </c>
      <c r="C1143" s="1">
        <v>45323</v>
      </c>
      <c r="D1143">
        <v>18080</v>
      </c>
      <c r="E1143">
        <v>965981</v>
      </c>
      <c r="F1143">
        <v>6.48</v>
      </c>
      <c r="G1143">
        <v>0.51700002</v>
      </c>
      <c r="H1143">
        <v>1291.7700199999999</v>
      </c>
    </row>
    <row r="1144" spans="1:8" x14ac:dyDescent="0.25">
      <c r="A1144" t="s">
        <v>187</v>
      </c>
      <c r="B1144" t="s">
        <v>878</v>
      </c>
      <c r="C1144" s="1">
        <v>45352</v>
      </c>
      <c r="D1144">
        <v>25107</v>
      </c>
      <c r="E1144">
        <v>991088</v>
      </c>
      <c r="F1144">
        <v>6.56</v>
      </c>
      <c r="G1144">
        <v>0.612999976</v>
      </c>
      <c r="H1144">
        <v>3447.6999510000001</v>
      </c>
    </row>
    <row r="1145" spans="1:8" x14ac:dyDescent="0.25">
      <c r="A1145" t="s">
        <v>187</v>
      </c>
      <c r="B1145" t="s">
        <v>878</v>
      </c>
      <c r="C1145" s="1">
        <v>45383</v>
      </c>
      <c r="D1145">
        <v>32982</v>
      </c>
      <c r="E1145">
        <v>1024070</v>
      </c>
      <c r="F1145">
        <v>6.62</v>
      </c>
      <c r="G1145">
        <v>0.73299998</v>
      </c>
      <c r="H1145">
        <v>0</v>
      </c>
    </row>
    <row r="1146" spans="1:8" x14ac:dyDescent="0.25">
      <c r="A1146" t="s">
        <v>187</v>
      </c>
      <c r="B1146" t="s">
        <v>878</v>
      </c>
      <c r="C1146" s="1">
        <v>45413</v>
      </c>
      <c r="D1146">
        <v>42240</v>
      </c>
      <c r="E1146">
        <v>1066310</v>
      </c>
      <c r="F1146">
        <v>6.57</v>
      </c>
      <c r="G1146">
        <v>0.902999997</v>
      </c>
      <c r="H1146">
        <v>0</v>
      </c>
    </row>
    <row r="1147" spans="1:8" x14ac:dyDescent="0.25">
      <c r="A1147" t="s">
        <v>187</v>
      </c>
      <c r="B1147" t="s">
        <v>878</v>
      </c>
      <c r="C1147" s="1">
        <v>45444</v>
      </c>
      <c r="D1147">
        <v>49065</v>
      </c>
      <c r="E1147">
        <v>1115375</v>
      </c>
      <c r="F1147">
        <v>6.5</v>
      </c>
      <c r="G1147">
        <v>1.1000000240000001</v>
      </c>
      <c r="H1147">
        <v>0</v>
      </c>
    </row>
    <row r="1148" spans="1:8" x14ac:dyDescent="0.25">
      <c r="A1148" t="s">
        <v>187</v>
      </c>
      <c r="B1148" t="s">
        <v>878</v>
      </c>
      <c r="C1148" s="1">
        <v>45474</v>
      </c>
      <c r="D1148">
        <v>37517</v>
      </c>
      <c r="E1148">
        <v>1152892</v>
      </c>
      <c r="F1148">
        <v>6.46</v>
      </c>
      <c r="G1148">
        <v>0.902999997</v>
      </c>
      <c r="H1148">
        <v>0</v>
      </c>
    </row>
    <row r="1149" spans="1:8" x14ac:dyDescent="0.25">
      <c r="A1149" t="s">
        <v>187</v>
      </c>
      <c r="B1149" t="s">
        <v>878</v>
      </c>
      <c r="C1149" s="1">
        <v>45505</v>
      </c>
      <c r="D1149">
        <v>30348</v>
      </c>
      <c r="E1149">
        <v>1183240</v>
      </c>
      <c r="F1149">
        <v>6.48</v>
      </c>
      <c r="G1149">
        <v>0.838999987</v>
      </c>
      <c r="H1149">
        <v>1508.160034</v>
      </c>
    </row>
    <row r="1150" spans="1:8" x14ac:dyDescent="0.25">
      <c r="A1150" t="s">
        <v>187</v>
      </c>
      <c r="B1150" t="s">
        <v>878</v>
      </c>
      <c r="C1150" s="1">
        <v>45536</v>
      </c>
      <c r="D1150">
        <v>35632</v>
      </c>
      <c r="E1150">
        <v>1218872</v>
      </c>
      <c r="F1150">
        <v>6.45</v>
      </c>
      <c r="G1150">
        <v>0.83300000399999996</v>
      </c>
      <c r="H1150">
        <v>0</v>
      </c>
    </row>
    <row r="1151" spans="1:8" x14ac:dyDescent="0.25">
      <c r="A1151" t="s">
        <v>187</v>
      </c>
      <c r="B1151" t="s">
        <v>878</v>
      </c>
      <c r="C1151" s="1">
        <v>45566</v>
      </c>
      <c r="D1151">
        <v>48251</v>
      </c>
      <c r="E1151">
        <v>1267123</v>
      </c>
      <c r="F1151">
        <v>6.46</v>
      </c>
      <c r="G1151">
        <v>0.902999997</v>
      </c>
      <c r="H1151">
        <v>0</v>
      </c>
    </row>
    <row r="1152" spans="1:8" x14ac:dyDescent="0.25">
      <c r="A1152" t="s">
        <v>187</v>
      </c>
      <c r="B1152" t="s">
        <v>878</v>
      </c>
      <c r="C1152" s="1">
        <v>45597</v>
      </c>
      <c r="D1152">
        <v>35707</v>
      </c>
      <c r="E1152">
        <v>1302830</v>
      </c>
      <c r="F1152">
        <v>6.49</v>
      </c>
      <c r="G1152">
        <v>0.93300002800000004</v>
      </c>
      <c r="H1152">
        <v>3320.330078</v>
      </c>
    </row>
    <row r="1153" spans="1:8" x14ac:dyDescent="0.25">
      <c r="A1153" t="s">
        <v>187</v>
      </c>
      <c r="B1153" t="s">
        <v>878</v>
      </c>
      <c r="C1153" s="1">
        <v>45627</v>
      </c>
      <c r="D1153">
        <v>18331</v>
      </c>
      <c r="E1153">
        <v>1321161</v>
      </c>
      <c r="F1153">
        <v>6.57</v>
      </c>
      <c r="G1153">
        <v>0.48399999700000002</v>
      </c>
      <c r="H1153">
        <v>0</v>
      </c>
    </row>
    <row r="1154" spans="1:8" x14ac:dyDescent="0.25">
      <c r="A1154" t="s">
        <v>188</v>
      </c>
      <c r="B1154" t="s">
        <v>879</v>
      </c>
      <c r="C1154" s="1">
        <v>44562</v>
      </c>
      <c r="D1154">
        <v>25732</v>
      </c>
      <c r="E1154">
        <v>25732</v>
      </c>
      <c r="F1154">
        <v>6.37</v>
      </c>
      <c r="G1154">
        <v>0.547999978</v>
      </c>
      <c r="H1154">
        <v>1046.4300539999999</v>
      </c>
    </row>
    <row r="1155" spans="1:8" x14ac:dyDescent="0.25">
      <c r="A1155" t="s">
        <v>188</v>
      </c>
      <c r="B1155" t="s">
        <v>879</v>
      </c>
      <c r="C1155" s="1">
        <v>44593</v>
      </c>
      <c r="D1155">
        <v>47496</v>
      </c>
      <c r="E1155">
        <v>73228</v>
      </c>
      <c r="F1155">
        <v>6.37</v>
      </c>
      <c r="G1155">
        <v>0.92900002000000004</v>
      </c>
      <c r="H1155">
        <v>708.3400269</v>
      </c>
    </row>
    <row r="1156" spans="1:8" x14ac:dyDescent="0.25">
      <c r="A1156" t="s">
        <v>188</v>
      </c>
      <c r="B1156" t="s">
        <v>879</v>
      </c>
      <c r="C1156" s="1">
        <v>44621</v>
      </c>
      <c r="D1156">
        <v>40947</v>
      </c>
      <c r="E1156">
        <v>114175</v>
      </c>
      <c r="F1156">
        <v>6.45</v>
      </c>
      <c r="G1156">
        <v>0.838999987</v>
      </c>
      <c r="H1156">
        <v>1655.4499510000001</v>
      </c>
    </row>
    <row r="1157" spans="1:8" x14ac:dyDescent="0.25">
      <c r="A1157" t="s">
        <v>188</v>
      </c>
      <c r="B1157" t="s">
        <v>879</v>
      </c>
      <c r="C1157" s="1">
        <v>44652</v>
      </c>
      <c r="D1157">
        <v>38940</v>
      </c>
      <c r="E1157">
        <v>153115</v>
      </c>
      <c r="F1157">
        <v>6.54</v>
      </c>
      <c r="G1157">
        <v>0.89999997600000003</v>
      </c>
      <c r="H1157">
        <v>955.69000240000003</v>
      </c>
    </row>
    <row r="1158" spans="1:8" x14ac:dyDescent="0.25">
      <c r="A1158" t="s">
        <v>188</v>
      </c>
      <c r="B1158" t="s">
        <v>879</v>
      </c>
      <c r="C1158" s="1">
        <v>44682</v>
      </c>
      <c r="D1158">
        <v>37714</v>
      </c>
      <c r="E1158">
        <v>190829</v>
      </c>
      <c r="F1158">
        <v>6.59</v>
      </c>
      <c r="G1158">
        <v>0.838999987</v>
      </c>
      <c r="H1158">
        <v>0</v>
      </c>
    </row>
    <row r="1159" spans="1:8" x14ac:dyDescent="0.25">
      <c r="A1159" t="s">
        <v>188</v>
      </c>
      <c r="B1159" t="s">
        <v>879</v>
      </c>
      <c r="C1159" s="1">
        <v>44713</v>
      </c>
      <c r="D1159">
        <v>36296</v>
      </c>
      <c r="E1159">
        <v>227125</v>
      </c>
      <c r="F1159">
        <v>6.56</v>
      </c>
      <c r="G1159">
        <v>0.80000001200000004</v>
      </c>
      <c r="H1159">
        <v>0</v>
      </c>
    </row>
    <row r="1160" spans="1:8" x14ac:dyDescent="0.25">
      <c r="A1160" t="s">
        <v>188</v>
      </c>
      <c r="B1160" t="s">
        <v>879</v>
      </c>
      <c r="C1160" s="1">
        <v>44743</v>
      </c>
      <c r="D1160">
        <v>36515</v>
      </c>
      <c r="E1160">
        <v>263640</v>
      </c>
      <c r="F1160">
        <v>6.5</v>
      </c>
      <c r="G1160">
        <v>0.773999989</v>
      </c>
      <c r="H1160">
        <v>1089.51001</v>
      </c>
    </row>
    <row r="1161" spans="1:8" x14ac:dyDescent="0.25">
      <c r="A1161" t="s">
        <v>188</v>
      </c>
      <c r="B1161" t="s">
        <v>879</v>
      </c>
      <c r="C1161" s="1">
        <v>44774</v>
      </c>
      <c r="D1161">
        <v>41153</v>
      </c>
      <c r="E1161">
        <v>304793</v>
      </c>
      <c r="F1161">
        <v>6.48</v>
      </c>
      <c r="G1161">
        <v>0.870999992</v>
      </c>
      <c r="H1161">
        <v>5103.1000979999999</v>
      </c>
    </row>
    <row r="1162" spans="1:8" x14ac:dyDescent="0.25">
      <c r="A1162" t="s">
        <v>188</v>
      </c>
      <c r="B1162" t="s">
        <v>879</v>
      </c>
      <c r="C1162" s="1">
        <v>44805</v>
      </c>
      <c r="D1162">
        <v>51773</v>
      </c>
      <c r="E1162">
        <v>356566</v>
      </c>
      <c r="F1162">
        <v>6.53</v>
      </c>
      <c r="G1162">
        <v>1.1000000240000001</v>
      </c>
      <c r="H1162">
        <v>0</v>
      </c>
    </row>
    <row r="1163" spans="1:8" x14ac:dyDescent="0.25">
      <c r="A1163" t="s">
        <v>188</v>
      </c>
      <c r="B1163" t="s">
        <v>879</v>
      </c>
      <c r="C1163" s="1">
        <v>44835</v>
      </c>
      <c r="D1163">
        <v>33639</v>
      </c>
      <c r="E1163">
        <v>390205</v>
      </c>
      <c r="F1163">
        <v>6.46</v>
      </c>
      <c r="G1163">
        <v>0.838999987</v>
      </c>
      <c r="H1163">
        <v>0</v>
      </c>
    </row>
    <row r="1164" spans="1:8" x14ac:dyDescent="0.25">
      <c r="A1164" t="s">
        <v>188</v>
      </c>
      <c r="B1164" t="s">
        <v>879</v>
      </c>
      <c r="C1164" s="1">
        <v>44866</v>
      </c>
      <c r="D1164">
        <v>52680</v>
      </c>
      <c r="E1164">
        <v>442885</v>
      </c>
      <c r="F1164">
        <v>6.44</v>
      </c>
      <c r="G1164">
        <v>1.1000000240000001</v>
      </c>
      <c r="H1164">
        <v>2476.8400879999999</v>
      </c>
    </row>
    <row r="1165" spans="1:8" x14ac:dyDescent="0.25">
      <c r="A1165" t="s">
        <v>188</v>
      </c>
      <c r="B1165" t="s">
        <v>879</v>
      </c>
      <c r="C1165" s="1">
        <v>44896</v>
      </c>
      <c r="D1165">
        <v>44765</v>
      </c>
      <c r="E1165">
        <v>487650</v>
      </c>
      <c r="F1165">
        <v>6.4</v>
      </c>
      <c r="G1165">
        <v>1.031999946</v>
      </c>
      <c r="H1165">
        <v>3951.8701169999999</v>
      </c>
    </row>
    <row r="1166" spans="1:8" x14ac:dyDescent="0.25">
      <c r="A1166" t="s">
        <v>188</v>
      </c>
      <c r="B1166" t="s">
        <v>879</v>
      </c>
      <c r="C1166" s="1">
        <v>44927</v>
      </c>
      <c r="D1166">
        <v>29133</v>
      </c>
      <c r="E1166">
        <v>516783</v>
      </c>
      <c r="F1166">
        <v>6.43</v>
      </c>
      <c r="G1166">
        <v>0.773999989</v>
      </c>
      <c r="H1166">
        <v>6171.9902339999999</v>
      </c>
    </row>
    <row r="1167" spans="1:8" x14ac:dyDescent="0.25">
      <c r="A1167" t="s">
        <v>188</v>
      </c>
      <c r="B1167" t="s">
        <v>879</v>
      </c>
      <c r="C1167" s="1">
        <v>44958</v>
      </c>
      <c r="D1167">
        <v>16462</v>
      </c>
      <c r="E1167">
        <v>533245</v>
      </c>
      <c r="F1167">
        <v>6.47</v>
      </c>
      <c r="G1167">
        <v>0.39300000699999998</v>
      </c>
      <c r="H1167">
        <v>3659.209961</v>
      </c>
    </row>
    <row r="1168" spans="1:8" x14ac:dyDescent="0.25">
      <c r="A1168" t="s">
        <v>188</v>
      </c>
      <c r="B1168" t="s">
        <v>879</v>
      </c>
      <c r="C1168" s="1">
        <v>44986</v>
      </c>
      <c r="D1168">
        <v>41063</v>
      </c>
      <c r="E1168">
        <v>574308</v>
      </c>
      <c r="F1168">
        <v>6.47</v>
      </c>
      <c r="G1168">
        <v>0.870999992</v>
      </c>
      <c r="H1168">
        <v>0</v>
      </c>
    </row>
    <row r="1169" spans="1:8" x14ac:dyDescent="0.25">
      <c r="A1169" t="s">
        <v>188</v>
      </c>
      <c r="B1169" t="s">
        <v>879</v>
      </c>
      <c r="C1169" s="1">
        <v>45017</v>
      </c>
      <c r="D1169">
        <v>26446</v>
      </c>
      <c r="E1169">
        <v>600754</v>
      </c>
      <c r="F1169">
        <v>6.5</v>
      </c>
      <c r="G1169">
        <v>0.69999998799999996</v>
      </c>
      <c r="H1169">
        <v>2149.070068</v>
      </c>
    </row>
    <row r="1170" spans="1:8" x14ac:dyDescent="0.25">
      <c r="A1170" t="s">
        <v>188</v>
      </c>
      <c r="B1170" t="s">
        <v>879</v>
      </c>
      <c r="C1170" s="1">
        <v>45047</v>
      </c>
      <c r="D1170">
        <v>40672</v>
      </c>
      <c r="E1170">
        <v>641426</v>
      </c>
      <c r="F1170">
        <v>6.49</v>
      </c>
      <c r="G1170">
        <v>0.870999992</v>
      </c>
      <c r="H1170">
        <v>865.44000240000003</v>
      </c>
    </row>
    <row r="1171" spans="1:8" x14ac:dyDescent="0.25">
      <c r="A1171" t="s">
        <v>188</v>
      </c>
      <c r="B1171" t="s">
        <v>879</v>
      </c>
      <c r="C1171" s="1">
        <v>45078</v>
      </c>
      <c r="D1171">
        <v>49152</v>
      </c>
      <c r="E1171">
        <v>690578</v>
      </c>
      <c r="F1171">
        <v>6.5</v>
      </c>
      <c r="G1171">
        <v>1.1000000240000001</v>
      </c>
      <c r="H1171">
        <v>0</v>
      </c>
    </row>
    <row r="1172" spans="1:8" x14ac:dyDescent="0.25">
      <c r="A1172" t="s">
        <v>188</v>
      </c>
      <c r="B1172" t="s">
        <v>879</v>
      </c>
      <c r="C1172" s="1">
        <v>45108</v>
      </c>
      <c r="D1172">
        <v>32893</v>
      </c>
      <c r="E1172">
        <v>723471</v>
      </c>
      <c r="F1172">
        <v>6.56</v>
      </c>
      <c r="G1172">
        <v>0.870999992</v>
      </c>
      <c r="H1172">
        <v>0</v>
      </c>
    </row>
    <row r="1173" spans="1:8" x14ac:dyDescent="0.25">
      <c r="A1173" t="s">
        <v>188</v>
      </c>
      <c r="B1173" t="s">
        <v>879</v>
      </c>
      <c r="C1173" s="1">
        <v>45139</v>
      </c>
      <c r="D1173">
        <v>37613</v>
      </c>
      <c r="E1173">
        <v>761084</v>
      </c>
      <c r="F1173">
        <v>6.62</v>
      </c>
      <c r="G1173">
        <v>0.805999994</v>
      </c>
      <c r="H1173">
        <v>3550.7299800000001</v>
      </c>
    </row>
    <row r="1174" spans="1:8" x14ac:dyDescent="0.25">
      <c r="A1174" t="s">
        <v>188</v>
      </c>
      <c r="B1174" t="s">
        <v>879</v>
      </c>
      <c r="C1174" s="1">
        <v>45170</v>
      </c>
      <c r="D1174">
        <v>33658</v>
      </c>
      <c r="E1174">
        <v>794742</v>
      </c>
      <c r="F1174">
        <v>6.56</v>
      </c>
      <c r="G1174">
        <v>0.80000001200000004</v>
      </c>
      <c r="H1174">
        <v>5776.5698240000002</v>
      </c>
    </row>
    <row r="1175" spans="1:8" x14ac:dyDescent="0.25">
      <c r="A1175" t="s">
        <v>188</v>
      </c>
      <c r="B1175" t="s">
        <v>879</v>
      </c>
      <c r="C1175" s="1">
        <v>45200</v>
      </c>
      <c r="D1175">
        <v>41323</v>
      </c>
      <c r="E1175">
        <v>836065</v>
      </c>
      <c r="F1175">
        <v>6.56</v>
      </c>
      <c r="G1175">
        <v>0.870999992</v>
      </c>
      <c r="H1175">
        <v>3316.3100589999999</v>
      </c>
    </row>
    <row r="1176" spans="1:8" x14ac:dyDescent="0.25">
      <c r="A1176" t="s">
        <v>188</v>
      </c>
      <c r="B1176" t="s">
        <v>879</v>
      </c>
      <c r="C1176" s="1">
        <v>45231</v>
      </c>
      <c r="D1176">
        <v>39486</v>
      </c>
      <c r="E1176">
        <v>875551</v>
      </c>
      <c r="F1176">
        <v>6.49</v>
      </c>
      <c r="G1176">
        <v>0.93300002800000004</v>
      </c>
      <c r="H1176">
        <v>527.85998540000003</v>
      </c>
    </row>
    <row r="1177" spans="1:8" x14ac:dyDescent="0.25">
      <c r="A1177" t="s">
        <v>188</v>
      </c>
      <c r="B1177" t="s">
        <v>879</v>
      </c>
      <c r="C1177" s="1">
        <v>45261</v>
      </c>
      <c r="D1177">
        <v>38151</v>
      </c>
      <c r="E1177">
        <v>913702</v>
      </c>
      <c r="F1177">
        <v>6.58</v>
      </c>
      <c r="G1177">
        <v>0.805999994</v>
      </c>
      <c r="H1177">
        <v>0</v>
      </c>
    </row>
    <row r="1178" spans="1:8" x14ac:dyDescent="0.25">
      <c r="A1178" t="s">
        <v>188</v>
      </c>
      <c r="B1178" t="s">
        <v>879</v>
      </c>
      <c r="C1178" s="1">
        <v>45292</v>
      </c>
      <c r="D1178">
        <v>31084</v>
      </c>
      <c r="E1178">
        <v>944786</v>
      </c>
      <c r="F1178">
        <v>6.6</v>
      </c>
      <c r="G1178">
        <v>0.58099997000000003</v>
      </c>
      <c r="H1178">
        <v>2913.469971</v>
      </c>
    </row>
    <row r="1179" spans="1:8" x14ac:dyDescent="0.25">
      <c r="A1179" t="s">
        <v>188</v>
      </c>
      <c r="B1179" t="s">
        <v>879</v>
      </c>
      <c r="C1179" s="1">
        <v>45323</v>
      </c>
      <c r="D1179">
        <v>38227</v>
      </c>
      <c r="E1179">
        <v>983013</v>
      </c>
      <c r="F1179">
        <v>6.56</v>
      </c>
      <c r="G1179">
        <v>0.89700001500000004</v>
      </c>
      <c r="H1179">
        <v>0</v>
      </c>
    </row>
    <row r="1180" spans="1:8" x14ac:dyDescent="0.25">
      <c r="A1180" t="s">
        <v>188</v>
      </c>
      <c r="B1180" t="s">
        <v>879</v>
      </c>
      <c r="C1180" s="1">
        <v>45352</v>
      </c>
      <c r="D1180">
        <v>36813</v>
      </c>
      <c r="E1180">
        <v>1019826</v>
      </c>
      <c r="F1180">
        <v>6.51</v>
      </c>
      <c r="G1180">
        <v>1</v>
      </c>
      <c r="H1180">
        <v>3189.139893</v>
      </c>
    </row>
    <row r="1181" spans="1:8" x14ac:dyDescent="0.25">
      <c r="A1181" t="s">
        <v>188</v>
      </c>
      <c r="B1181" t="s">
        <v>879</v>
      </c>
      <c r="C1181" s="1">
        <v>45383</v>
      </c>
      <c r="D1181">
        <v>34109</v>
      </c>
      <c r="E1181">
        <v>1053935</v>
      </c>
      <c r="F1181">
        <v>6.47</v>
      </c>
      <c r="G1181">
        <v>0.83300000399999996</v>
      </c>
      <c r="H1181">
        <v>3791.4099120000001</v>
      </c>
    </row>
    <row r="1182" spans="1:8" x14ac:dyDescent="0.25">
      <c r="A1182" t="s">
        <v>188</v>
      </c>
      <c r="B1182" t="s">
        <v>879</v>
      </c>
      <c r="C1182" s="1">
        <v>45413</v>
      </c>
      <c r="D1182">
        <v>48765</v>
      </c>
      <c r="E1182">
        <v>1102700</v>
      </c>
      <c r="F1182">
        <v>6.53</v>
      </c>
      <c r="G1182">
        <v>1.065000057</v>
      </c>
      <c r="H1182">
        <v>4308.1000979999999</v>
      </c>
    </row>
    <row r="1183" spans="1:8" x14ac:dyDescent="0.25">
      <c r="A1183" t="s">
        <v>188</v>
      </c>
      <c r="B1183" t="s">
        <v>879</v>
      </c>
      <c r="C1183" s="1">
        <v>45444</v>
      </c>
      <c r="D1183">
        <v>39174</v>
      </c>
      <c r="E1183">
        <v>1141874</v>
      </c>
      <c r="F1183">
        <v>6.55</v>
      </c>
      <c r="G1183">
        <v>1.0670000310000001</v>
      </c>
      <c r="H1183">
        <v>0</v>
      </c>
    </row>
    <row r="1184" spans="1:8" x14ac:dyDescent="0.25">
      <c r="A1184" t="s">
        <v>188</v>
      </c>
      <c r="B1184" t="s">
        <v>879</v>
      </c>
      <c r="C1184" s="1">
        <v>45474</v>
      </c>
      <c r="D1184">
        <v>43378</v>
      </c>
      <c r="E1184">
        <v>1185252</v>
      </c>
      <c r="F1184">
        <v>6.55</v>
      </c>
      <c r="G1184">
        <v>1</v>
      </c>
      <c r="H1184">
        <v>2593.330078</v>
      </c>
    </row>
    <row r="1185" spans="1:8" x14ac:dyDescent="0.25">
      <c r="A1185" t="s">
        <v>188</v>
      </c>
      <c r="B1185" t="s">
        <v>879</v>
      </c>
      <c r="C1185" s="1">
        <v>45505</v>
      </c>
      <c r="D1185">
        <v>45677</v>
      </c>
      <c r="E1185">
        <v>1230929</v>
      </c>
      <c r="F1185">
        <v>6.46</v>
      </c>
      <c r="G1185">
        <v>1.128999949</v>
      </c>
      <c r="H1185">
        <v>598.47998050000001</v>
      </c>
    </row>
    <row r="1186" spans="1:8" x14ac:dyDescent="0.25">
      <c r="A1186" t="s">
        <v>188</v>
      </c>
      <c r="B1186" t="s">
        <v>879</v>
      </c>
      <c r="C1186" s="1">
        <v>45536</v>
      </c>
      <c r="D1186">
        <v>36017</v>
      </c>
      <c r="E1186">
        <v>1266946</v>
      </c>
      <c r="F1186">
        <v>6.47</v>
      </c>
      <c r="G1186">
        <v>0.89999997600000003</v>
      </c>
      <c r="H1186">
        <v>4898.1401370000003</v>
      </c>
    </row>
    <row r="1187" spans="1:8" x14ac:dyDescent="0.25">
      <c r="A1187" t="s">
        <v>188</v>
      </c>
      <c r="B1187" t="s">
        <v>879</v>
      </c>
      <c r="C1187" s="1">
        <v>45566</v>
      </c>
      <c r="D1187">
        <v>48044</v>
      </c>
      <c r="E1187">
        <v>1314990</v>
      </c>
      <c r="F1187">
        <v>6.44</v>
      </c>
      <c r="G1187">
        <v>0.967999995</v>
      </c>
      <c r="H1187">
        <v>2003.030029</v>
      </c>
    </row>
    <row r="1188" spans="1:8" x14ac:dyDescent="0.25">
      <c r="A1188" t="s">
        <v>188</v>
      </c>
      <c r="B1188" t="s">
        <v>879</v>
      </c>
      <c r="C1188" s="1">
        <v>45597</v>
      </c>
      <c r="D1188">
        <v>34103</v>
      </c>
      <c r="E1188">
        <v>1349093</v>
      </c>
      <c r="F1188">
        <v>6.51</v>
      </c>
      <c r="G1188">
        <v>0.93300002800000004</v>
      </c>
      <c r="H1188">
        <v>390.07998659999998</v>
      </c>
    </row>
    <row r="1189" spans="1:8" x14ac:dyDescent="0.25">
      <c r="A1189" t="s">
        <v>188</v>
      </c>
      <c r="B1189" t="s">
        <v>879</v>
      </c>
      <c r="C1189" s="1">
        <v>45627</v>
      </c>
      <c r="D1189">
        <v>54829</v>
      </c>
      <c r="E1189">
        <v>1403922</v>
      </c>
      <c r="F1189">
        <v>6.43</v>
      </c>
      <c r="G1189">
        <v>1.128999949</v>
      </c>
      <c r="H1189">
        <v>2135.639893</v>
      </c>
    </row>
    <row r="1190" spans="1:8" x14ac:dyDescent="0.25">
      <c r="A1190" t="s">
        <v>189</v>
      </c>
      <c r="B1190" t="s">
        <v>879</v>
      </c>
      <c r="C1190" s="1">
        <v>44562</v>
      </c>
      <c r="D1190">
        <v>30020</v>
      </c>
      <c r="E1190">
        <v>30020</v>
      </c>
      <c r="F1190">
        <v>6.41</v>
      </c>
      <c r="G1190">
        <v>0.709999979</v>
      </c>
      <c r="H1190">
        <v>0</v>
      </c>
    </row>
    <row r="1191" spans="1:8" x14ac:dyDescent="0.25">
      <c r="A1191" t="s">
        <v>189</v>
      </c>
      <c r="B1191" t="s">
        <v>879</v>
      </c>
      <c r="C1191" s="1">
        <v>44593</v>
      </c>
      <c r="D1191">
        <v>20347</v>
      </c>
      <c r="E1191">
        <v>50367</v>
      </c>
      <c r="F1191">
        <v>6.32</v>
      </c>
      <c r="G1191">
        <v>0.5</v>
      </c>
      <c r="H1191">
        <v>2577.0200199999999</v>
      </c>
    </row>
    <row r="1192" spans="1:8" x14ac:dyDescent="0.25">
      <c r="A1192" t="s">
        <v>189</v>
      </c>
      <c r="B1192" t="s">
        <v>879</v>
      </c>
      <c r="C1192" s="1">
        <v>44621</v>
      </c>
      <c r="D1192">
        <v>25098</v>
      </c>
      <c r="E1192">
        <v>75465</v>
      </c>
      <c r="F1192">
        <v>6.38</v>
      </c>
      <c r="G1192">
        <v>0.58099997000000003</v>
      </c>
      <c r="H1192">
        <v>1189</v>
      </c>
    </row>
    <row r="1193" spans="1:8" x14ac:dyDescent="0.25">
      <c r="A1193" t="s">
        <v>189</v>
      </c>
      <c r="B1193" t="s">
        <v>879</v>
      </c>
      <c r="C1193" s="1">
        <v>44652</v>
      </c>
      <c r="D1193">
        <v>35780</v>
      </c>
      <c r="E1193">
        <v>111245</v>
      </c>
      <c r="F1193">
        <v>6.44</v>
      </c>
      <c r="G1193">
        <v>0.69999998799999996</v>
      </c>
      <c r="H1193">
        <v>6236.2202150000003</v>
      </c>
    </row>
    <row r="1194" spans="1:8" x14ac:dyDescent="0.25">
      <c r="A1194" t="s">
        <v>189</v>
      </c>
      <c r="B1194" t="s">
        <v>879</v>
      </c>
      <c r="C1194" s="1">
        <v>44682</v>
      </c>
      <c r="D1194">
        <v>30246</v>
      </c>
      <c r="E1194">
        <v>141491</v>
      </c>
      <c r="F1194">
        <v>6.49</v>
      </c>
      <c r="G1194">
        <v>0.676999986</v>
      </c>
      <c r="H1194">
        <v>0</v>
      </c>
    </row>
    <row r="1195" spans="1:8" x14ac:dyDescent="0.25">
      <c r="A1195" t="s">
        <v>189</v>
      </c>
      <c r="B1195" t="s">
        <v>879</v>
      </c>
      <c r="C1195" s="1">
        <v>44713</v>
      </c>
      <c r="D1195">
        <v>37919</v>
      </c>
      <c r="E1195">
        <v>179410</v>
      </c>
      <c r="F1195">
        <v>6.46</v>
      </c>
      <c r="G1195">
        <v>0.80000001200000004</v>
      </c>
      <c r="H1195">
        <v>0</v>
      </c>
    </row>
    <row r="1196" spans="1:8" x14ac:dyDescent="0.25">
      <c r="A1196" t="s">
        <v>189</v>
      </c>
      <c r="B1196" t="s">
        <v>879</v>
      </c>
      <c r="C1196" s="1">
        <v>44743</v>
      </c>
      <c r="D1196">
        <v>44672</v>
      </c>
      <c r="E1196">
        <v>224082</v>
      </c>
      <c r="F1196">
        <v>6.4</v>
      </c>
      <c r="G1196">
        <v>0.805999994</v>
      </c>
      <c r="H1196">
        <v>0</v>
      </c>
    </row>
    <row r="1197" spans="1:8" x14ac:dyDescent="0.25">
      <c r="A1197" t="s">
        <v>189</v>
      </c>
      <c r="B1197" t="s">
        <v>879</v>
      </c>
      <c r="C1197" s="1">
        <v>44774</v>
      </c>
      <c r="D1197">
        <v>45409</v>
      </c>
      <c r="E1197">
        <v>269491</v>
      </c>
      <c r="F1197">
        <v>6.46</v>
      </c>
      <c r="G1197">
        <v>0.935000002</v>
      </c>
      <c r="H1197">
        <v>2750.209961</v>
      </c>
    </row>
    <row r="1198" spans="1:8" x14ac:dyDescent="0.25">
      <c r="A1198" t="s">
        <v>189</v>
      </c>
      <c r="B1198" t="s">
        <v>879</v>
      </c>
      <c r="C1198" s="1">
        <v>44805</v>
      </c>
      <c r="D1198">
        <v>39447</v>
      </c>
      <c r="E1198">
        <v>308938</v>
      </c>
      <c r="F1198">
        <v>6.48</v>
      </c>
      <c r="G1198">
        <v>0.83300000399999996</v>
      </c>
      <c r="H1198">
        <v>0</v>
      </c>
    </row>
    <row r="1199" spans="1:8" x14ac:dyDescent="0.25">
      <c r="A1199" t="s">
        <v>189</v>
      </c>
      <c r="B1199" t="s">
        <v>879</v>
      </c>
      <c r="C1199" s="1">
        <v>44835</v>
      </c>
      <c r="D1199">
        <v>36779</v>
      </c>
      <c r="E1199">
        <v>345717</v>
      </c>
      <c r="F1199">
        <v>6.5</v>
      </c>
      <c r="G1199">
        <v>0.644999981</v>
      </c>
      <c r="H1199">
        <v>493.0899963</v>
      </c>
    </row>
    <row r="1200" spans="1:8" x14ac:dyDescent="0.25">
      <c r="A1200" t="s">
        <v>189</v>
      </c>
      <c r="B1200" t="s">
        <v>879</v>
      </c>
      <c r="C1200" s="1">
        <v>44866</v>
      </c>
      <c r="D1200">
        <v>25516</v>
      </c>
      <c r="E1200">
        <v>371233</v>
      </c>
      <c r="F1200">
        <v>6.49</v>
      </c>
      <c r="G1200">
        <v>0.53299999200000003</v>
      </c>
      <c r="H1200">
        <v>777.95001219999995</v>
      </c>
    </row>
    <row r="1201" spans="1:8" x14ac:dyDescent="0.25">
      <c r="A1201" t="s">
        <v>189</v>
      </c>
      <c r="B1201" t="s">
        <v>879</v>
      </c>
      <c r="C1201" s="1">
        <v>44896</v>
      </c>
      <c r="D1201">
        <v>23159</v>
      </c>
      <c r="E1201">
        <v>394392</v>
      </c>
      <c r="F1201">
        <v>6.5</v>
      </c>
      <c r="G1201">
        <v>0.58099997000000003</v>
      </c>
      <c r="H1201">
        <v>2678.01001</v>
      </c>
    </row>
    <row r="1202" spans="1:8" x14ac:dyDescent="0.25">
      <c r="A1202" t="s">
        <v>189</v>
      </c>
      <c r="B1202" t="s">
        <v>879</v>
      </c>
      <c r="C1202" s="1">
        <v>44927</v>
      </c>
      <c r="D1202">
        <v>32204</v>
      </c>
      <c r="E1202">
        <v>426596</v>
      </c>
      <c r="F1202">
        <v>6.57</v>
      </c>
      <c r="G1202">
        <v>0.741999984</v>
      </c>
      <c r="H1202">
        <v>0</v>
      </c>
    </row>
    <row r="1203" spans="1:8" x14ac:dyDescent="0.25">
      <c r="A1203" t="s">
        <v>189</v>
      </c>
      <c r="B1203" t="s">
        <v>879</v>
      </c>
      <c r="C1203" s="1">
        <v>44958</v>
      </c>
      <c r="D1203">
        <v>44119</v>
      </c>
      <c r="E1203">
        <v>470715</v>
      </c>
      <c r="F1203">
        <v>6.54</v>
      </c>
      <c r="G1203">
        <v>0.963999987</v>
      </c>
      <c r="H1203">
        <v>2527.6000979999999</v>
      </c>
    </row>
    <row r="1204" spans="1:8" x14ac:dyDescent="0.25">
      <c r="A1204" t="s">
        <v>189</v>
      </c>
      <c r="B1204" t="s">
        <v>879</v>
      </c>
      <c r="C1204" s="1">
        <v>44986</v>
      </c>
      <c r="D1204">
        <v>34506</v>
      </c>
      <c r="E1204">
        <v>505221</v>
      </c>
      <c r="F1204">
        <v>6.51</v>
      </c>
      <c r="G1204">
        <v>0.741999984</v>
      </c>
      <c r="H1204">
        <v>3324.709961</v>
      </c>
    </row>
    <row r="1205" spans="1:8" x14ac:dyDescent="0.25">
      <c r="A1205" t="s">
        <v>189</v>
      </c>
      <c r="B1205" t="s">
        <v>879</v>
      </c>
      <c r="C1205" s="1">
        <v>45017</v>
      </c>
      <c r="D1205">
        <v>55395</v>
      </c>
      <c r="E1205">
        <v>560616</v>
      </c>
      <c r="F1205">
        <v>6.46</v>
      </c>
      <c r="G1205">
        <v>1.0329999919999999</v>
      </c>
      <c r="H1205">
        <v>0</v>
      </c>
    </row>
    <row r="1206" spans="1:8" x14ac:dyDescent="0.25">
      <c r="A1206" t="s">
        <v>189</v>
      </c>
      <c r="B1206" t="s">
        <v>879</v>
      </c>
      <c r="C1206" s="1">
        <v>45047</v>
      </c>
      <c r="D1206">
        <v>23021</v>
      </c>
      <c r="E1206">
        <v>583637</v>
      </c>
      <c r="F1206">
        <v>6.42</v>
      </c>
      <c r="G1206">
        <v>0.547999978</v>
      </c>
      <c r="H1206">
        <v>0</v>
      </c>
    </row>
    <row r="1207" spans="1:8" x14ac:dyDescent="0.25">
      <c r="A1207" t="s">
        <v>189</v>
      </c>
      <c r="B1207" t="s">
        <v>879</v>
      </c>
      <c r="C1207" s="1">
        <v>45078</v>
      </c>
      <c r="D1207">
        <v>38023</v>
      </c>
      <c r="E1207">
        <v>621660</v>
      </c>
      <c r="F1207">
        <v>6.49</v>
      </c>
      <c r="G1207">
        <v>0.83300000399999996</v>
      </c>
      <c r="H1207">
        <v>0</v>
      </c>
    </row>
    <row r="1208" spans="1:8" x14ac:dyDescent="0.25">
      <c r="A1208" t="s">
        <v>189</v>
      </c>
      <c r="B1208" t="s">
        <v>879</v>
      </c>
      <c r="C1208" s="1">
        <v>45108</v>
      </c>
      <c r="D1208">
        <v>37706</v>
      </c>
      <c r="E1208">
        <v>659366</v>
      </c>
      <c r="F1208">
        <v>6.54</v>
      </c>
      <c r="G1208">
        <v>0.902999997</v>
      </c>
      <c r="H1208">
        <v>0</v>
      </c>
    </row>
    <row r="1209" spans="1:8" x14ac:dyDescent="0.25">
      <c r="A1209" t="s">
        <v>189</v>
      </c>
      <c r="B1209" t="s">
        <v>879</v>
      </c>
      <c r="C1209" s="1">
        <v>45139</v>
      </c>
      <c r="D1209">
        <v>37548</v>
      </c>
      <c r="E1209">
        <v>696914</v>
      </c>
      <c r="F1209">
        <v>6.61</v>
      </c>
      <c r="G1209">
        <v>0.805999994</v>
      </c>
      <c r="H1209">
        <v>0</v>
      </c>
    </row>
    <row r="1210" spans="1:8" x14ac:dyDescent="0.25">
      <c r="A1210" t="s">
        <v>189</v>
      </c>
      <c r="B1210" t="s">
        <v>879</v>
      </c>
      <c r="C1210" s="1">
        <v>45170</v>
      </c>
      <c r="D1210">
        <v>38114</v>
      </c>
      <c r="E1210">
        <v>735028</v>
      </c>
      <c r="F1210">
        <v>6.55</v>
      </c>
      <c r="G1210">
        <v>0.80000001200000004</v>
      </c>
      <c r="H1210">
        <v>0</v>
      </c>
    </row>
    <row r="1211" spans="1:8" x14ac:dyDescent="0.25">
      <c r="A1211" t="s">
        <v>189</v>
      </c>
      <c r="B1211" t="s">
        <v>879</v>
      </c>
      <c r="C1211" s="1">
        <v>45200</v>
      </c>
      <c r="D1211">
        <v>30467</v>
      </c>
      <c r="E1211">
        <v>765495</v>
      </c>
      <c r="F1211">
        <v>6.43</v>
      </c>
      <c r="G1211">
        <v>0.644999981</v>
      </c>
      <c r="H1211">
        <v>0</v>
      </c>
    </row>
    <row r="1212" spans="1:8" x14ac:dyDescent="0.25">
      <c r="A1212" t="s">
        <v>189</v>
      </c>
      <c r="B1212" t="s">
        <v>879</v>
      </c>
      <c r="C1212" s="1">
        <v>45231</v>
      </c>
      <c r="D1212">
        <v>33659</v>
      </c>
      <c r="E1212">
        <v>799154</v>
      </c>
      <c r="F1212">
        <v>6.37</v>
      </c>
      <c r="G1212">
        <v>0.96700000799999997</v>
      </c>
      <c r="H1212">
        <v>0</v>
      </c>
    </row>
    <row r="1213" spans="1:8" x14ac:dyDescent="0.25">
      <c r="A1213" t="s">
        <v>189</v>
      </c>
      <c r="B1213" t="s">
        <v>879</v>
      </c>
      <c r="C1213" s="1">
        <v>45261</v>
      </c>
      <c r="D1213">
        <v>21840</v>
      </c>
      <c r="E1213">
        <v>820994</v>
      </c>
      <c r="F1213">
        <v>6.35</v>
      </c>
      <c r="G1213">
        <v>0.45199999200000002</v>
      </c>
      <c r="H1213">
        <v>738.63000490000002</v>
      </c>
    </row>
    <row r="1214" spans="1:8" x14ac:dyDescent="0.25">
      <c r="A1214" t="s">
        <v>189</v>
      </c>
      <c r="B1214" t="s">
        <v>879</v>
      </c>
      <c r="C1214" s="1">
        <v>45292</v>
      </c>
      <c r="D1214">
        <v>37978</v>
      </c>
      <c r="E1214">
        <v>858972</v>
      </c>
      <c r="F1214">
        <v>6.41</v>
      </c>
      <c r="G1214">
        <v>0.935000002</v>
      </c>
      <c r="H1214">
        <v>3176.330078</v>
      </c>
    </row>
    <row r="1215" spans="1:8" x14ac:dyDescent="0.25">
      <c r="A1215" t="s">
        <v>189</v>
      </c>
      <c r="B1215" t="s">
        <v>879</v>
      </c>
      <c r="C1215" s="1">
        <v>45323</v>
      </c>
      <c r="D1215">
        <v>31532</v>
      </c>
      <c r="E1215">
        <v>890504</v>
      </c>
      <c r="F1215">
        <v>6.39</v>
      </c>
      <c r="G1215">
        <v>0.79299998299999996</v>
      </c>
      <c r="H1215">
        <v>0</v>
      </c>
    </row>
    <row r="1216" spans="1:8" x14ac:dyDescent="0.25">
      <c r="A1216" t="s">
        <v>189</v>
      </c>
      <c r="B1216" t="s">
        <v>879</v>
      </c>
      <c r="C1216" s="1">
        <v>45352</v>
      </c>
      <c r="D1216">
        <v>36302</v>
      </c>
      <c r="E1216">
        <v>926806</v>
      </c>
      <c r="F1216">
        <v>6.45</v>
      </c>
      <c r="G1216">
        <v>0.805999994</v>
      </c>
      <c r="H1216">
        <v>2584.25</v>
      </c>
    </row>
    <row r="1217" spans="1:8" x14ac:dyDescent="0.25">
      <c r="A1217" t="s">
        <v>189</v>
      </c>
      <c r="B1217" t="s">
        <v>879</v>
      </c>
      <c r="C1217" s="1">
        <v>45383</v>
      </c>
      <c r="D1217">
        <v>46176</v>
      </c>
      <c r="E1217">
        <v>972982</v>
      </c>
      <c r="F1217">
        <v>6.42</v>
      </c>
      <c r="G1217">
        <v>0.96700000799999997</v>
      </c>
      <c r="H1217">
        <v>6663.6201170000004</v>
      </c>
    </row>
    <row r="1218" spans="1:8" x14ac:dyDescent="0.25">
      <c r="A1218" t="s">
        <v>189</v>
      </c>
      <c r="B1218" t="s">
        <v>879</v>
      </c>
      <c r="C1218" s="1">
        <v>45413</v>
      </c>
      <c r="D1218">
        <v>49810</v>
      </c>
      <c r="E1218">
        <v>1022792</v>
      </c>
      <c r="F1218">
        <v>6.46</v>
      </c>
      <c r="G1218">
        <v>1.161000013</v>
      </c>
      <c r="H1218">
        <v>0</v>
      </c>
    </row>
    <row r="1219" spans="1:8" x14ac:dyDescent="0.25">
      <c r="A1219" t="s">
        <v>189</v>
      </c>
      <c r="B1219" t="s">
        <v>879</v>
      </c>
      <c r="C1219" s="1">
        <v>45444</v>
      </c>
      <c r="D1219">
        <v>32578</v>
      </c>
      <c r="E1219">
        <v>1055370</v>
      </c>
      <c r="F1219">
        <v>6.48</v>
      </c>
      <c r="G1219">
        <v>0.866999984</v>
      </c>
      <c r="H1219">
        <v>0</v>
      </c>
    </row>
    <row r="1220" spans="1:8" x14ac:dyDescent="0.25">
      <c r="A1220" t="s">
        <v>189</v>
      </c>
      <c r="B1220" t="s">
        <v>879</v>
      </c>
      <c r="C1220" s="1">
        <v>45474</v>
      </c>
      <c r="D1220">
        <v>24863</v>
      </c>
      <c r="E1220">
        <v>1080233</v>
      </c>
      <c r="F1220">
        <v>6.61</v>
      </c>
      <c r="G1220">
        <v>0.547999978</v>
      </c>
      <c r="H1220">
        <v>619.94000240000003</v>
      </c>
    </row>
    <row r="1221" spans="1:8" x14ac:dyDescent="0.25">
      <c r="A1221" t="s">
        <v>189</v>
      </c>
      <c r="B1221" t="s">
        <v>879</v>
      </c>
      <c r="C1221" s="1">
        <v>45505</v>
      </c>
      <c r="D1221">
        <v>21192</v>
      </c>
      <c r="E1221">
        <v>1101425</v>
      </c>
      <c r="F1221">
        <v>6.61</v>
      </c>
      <c r="G1221">
        <v>0.773999989</v>
      </c>
      <c r="H1221">
        <v>0</v>
      </c>
    </row>
    <row r="1222" spans="1:8" x14ac:dyDescent="0.25">
      <c r="A1222" t="s">
        <v>189</v>
      </c>
      <c r="B1222" t="s">
        <v>879</v>
      </c>
      <c r="C1222" s="1">
        <v>45536</v>
      </c>
      <c r="D1222">
        <v>47967</v>
      </c>
      <c r="E1222">
        <v>1149392</v>
      </c>
      <c r="F1222">
        <v>6.6</v>
      </c>
      <c r="G1222">
        <v>1.1000000240000001</v>
      </c>
      <c r="H1222">
        <v>3252.8999020000001</v>
      </c>
    </row>
    <row r="1223" spans="1:8" x14ac:dyDescent="0.25">
      <c r="A1223" t="s">
        <v>189</v>
      </c>
      <c r="B1223" t="s">
        <v>879</v>
      </c>
      <c r="C1223" s="1">
        <v>45566</v>
      </c>
      <c r="D1223">
        <v>31361</v>
      </c>
      <c r="E1223">
        <v>1180753</v>
      </c>
      <c r="F1223">
        <v>6.53</v>
      </c>
      <c r="G1223">
        <v>0.902999997</v>
      </c>
      <c r="H1223">
        <v>3005.8798830000001</v>
      </c>
    </row>
    <row r="1224" spans="1:8" x14ac:dyDescent="0.25">
      <c r="A1224" t="s">
        <v>189</v>
      </c>
      <c r="B1224" t="s">
        <v>879</v>
      </c>
      <c r="C1224" s="1">
        <v>45597</v>
      </c>
      <c r="D1224">
        <v>35039</v>
      </c>
      <c r="E1224">
        <v>1215792</v>
      </c>
      <c r="F1224">
        <v>6.6</v>
      </c>
      <c r="G1224">
        <v>0.633000016</v>
      </c>
      <c r="H1224">
        <v>0</v>
      </c>
    </row>
    <row r="1225" spans="1:8" x14ac:dyDescent="0.25">
      <c r="A1225" t="s">
        <v>189</v>
      </c>
      <c r="B1225" t="s">
        <v>879</v>
      </c>
      <c r="C1225" s="1">
        <v>45627</v>
      </c>
      <c r="D1225">
        <v>26586</v>
      </c>
      <c r="E1225">
        <v>1242378</v>
      </c>
      <c r="F1225">
        <v>6.6</v>
      </c>
      <c r="G1225">
        <v>0.838999987</v>
      </c>
      <c r="H1225">
        <v>2651.7299800000001</v>
      </c>
    </row>
    <row r="1226" spans="1:8" x14ac:dyDescent="0.25">
      <c r="A1226" t="s">
        <v>190</v>
      </c>
      <c r="B1226" t="s">
        <v>879</v>
      </c>
      <c r="C1226" s="1">
        <v>44562</v>
      </c>
      <c r="D1226">
        <v>42055</v>
      </c>
      <c r="E1226">
        <v>42055</v>
      </c>
      <c r="F1226">
        <v>6.51</v>
      </c>
      <c r="G1226">
        <v>1</v>
      </c>
      <c r="H1226">
        <v>0</v>
      </c>
    </row>
    <row r="1227" spans="1:8" x14ac:dyDescent="0.25">
      <c r="A1227" t="s">
        <v>190</v>
      </c>
      <c r="B1227" t="s">
        <v>879</v>
      </c>
      <c r="C1227" s="1">
        <v>44593</v>
      </c>
      <c r="D1227">
        <v>32432</v>
      </c>
      <c r="E1227">
        <v>74487</v>
      </c>
      <c r="F1227">
        <v>6.49</v>
      </c>
      <c r="G1227">
        <v>0.89300000700000004</v>
      </c>
      <c r="H1227">
        <v>0</v>
      </c>
    </row>
    <row r="1228" spans="1:8" x14ac:dyDescent="0.25">
      <c r="A1228" t="s">
        <v>190</v>
      </c>
      <c r="B1228" t="s">
        <v>879</v>
      </c>
      <c r="C1228" s="1">
        <v>44621</v>
      </c>
      <c r="D1228">
        <v>54850</v>
      </c>
      <c r="E1228">
        <v>129337</v>
      </c>
      <c r="F1228">
        <v>6.42</v>
      </c>
      <c r="G1228">
        <v>1.031999946</v>
      </c>
      <c r="H1228">
        <v>3466.1201169999999</v>
      </c>
    </row>
    <row r="1229" spans="1:8" x14ac:dyDescent="0.25">
      <c r="A1229" t="s">
        <v>190</v>
      </c>
      <c r="B1229" t="s">
        <v>879</v>
      </c>
      <c r="C1229" s="1">
        <v>44652</v>
      </c>
      <c r="D1229">
        <v>34169</v>
      </c>
      <c r="E1229">
        <v>163506</v>
      </c>
      <c r="F1229">
        <v>6.4</v>
      </c>
      <c r="G1229">
        <v>1</v>
      </c>
      <c r="H1229">
        <v>3580.0500489999999</v>
      </c>
    </row>
    <row r="1230" spans="1:8" x14ac:dyDescent="0.25">
      <c r="A1230" t="s">
        <v>190</v>
      </c>
      <c r="B1230" t="s">
        <v>879</v>
      </c>
      <c r="C1230" s="1">
        <v>44682</v>
      </c>
      <c r="D1230">
        <v>34949</v>
      </c>
      <c r="E1230">
        <v>198455</v>
      </c>
      <c r="F1230">
        <v>6.39</v>
      </c>
      <c r="G1230">
        <v>0.676999986</v>
      </c>
      <c r="H1230">
        <v>5446.2700199999999</v>
      </c>
    </row>
    <row r="1231" spans="1:8" x14ac:dyDescent="0.25">
      <c r="A1231" t="s">
        <v>190</v>
      </c>
      <c r="B1231" t="s">
        <v>879</v>
      </c>
      <c r="C1231" s="1">
        <v>44713</v>
      </c>
      <c r="D1231">
        <v>38667</v>
      </c>
      <c r="E1231">
        <v>237122</v>
      </c>
      <c r="F1231">
        <v>6.5</v>
      </c>
      <c r="G1231">
        <v>0.93300002800000004</v>
      </c>
      <c r="H1231">
        <v>457.82000729999999</v>
      </c>
    </row>
    <row r="1232" spans="1:8" x14ac:dyDescent="0.25">
      <c r="A1232" t="s">
        <v>190</v>
      </c>
      <c r="B1232" t="s">
        <v>879</v>
      </c>
      <c r="C1232" s="1">
        <v>44743</v>
      </c>
      <c r="D1232">
        <v>30492</v>
      </c>
      <c r="E1232">
        <v>267614</v>
      </c>
      <c r="F1232">
        <v>6.49</v>
      </c>
      <c r="G1232">
        <v>0.709999979</v>
      </c>
      <c r="H1232">
        <v>907.04998780000005</v>
      </c>
    </row>
    <row r="1233" spans="1:8" x14ac:dyDescent="0.25">
      <c r="A1233" t="s">
        <v>190</v>
      </c>
      <c r="B1233" t="s">
        <v>879</v>
      </c>
      <c r="C1233" s="1">
        <v>44774</v>
      </c>
      <c r="D1233">
        <v>39919</v>
      </c>
      <c r="E1233">
        <v>307533</v>
      </c>
      <c r="F1233">
        <v>6.48</v>
      </c>
      <c r="G1233">
        <v>0.870999992</v>
      </c>
      <c r="H1233">
        <v>0</v>
      </c>
    </row>
    <row r="1234" spans="1:8" x14ac:dyDescent="0.25">
      <c r="A1234" t="s">
        <v>190</v>
      </c>
      <c r="B1234" t="s">
        <v>879</v>
      </c>
      <c r="C1234" s="1">
        <v>44805</v>
      </c>
      <c r="D1234">
        <v>36489</v>
      </c>
      <c r="E1234">
        <v>344022</v>
      </c>
      <c r="F1234">
        <v>6.43</v>
      </c>
      <c r="G1234">
        <v>0.93300002800000004</v>
      </c>
      <c r="H1234">
        <v>0</v>
      </c>
    </row>
    <row r="1235" spans="1:8" x14ac:dyDescent="0.25">
      <c r="A1235" t="s">
        <v>190</v>
      </c>
      <c r="B1235" t="s">
        <v>879</v>
      </c>
      <c r="C1235" s="1">
        <v>44835</v>
      </c>
      <c r="D1235">
        <v>29240</v>
      </c>
      <c r="E1235">
        <v>373262</v>
      </c>
      <c r="F1235">
        <v>6.43</v>
      </c>
      <c r="G1235">
        <v>0.676999986</v>
      </c>
      <c r="H1235">
        <v>3535.919922</v>
      </c>
    </row>
    <row r="1236" spans="1:8" x14ac:dyDescent="0.25">
      <c r="A1236" t="s">
        <v>190</v>
      </c>
      <c r="B1236" t="s">
        <v>879</v>
      </c>
      <c r="C1236" s="1">
        <v>44866</v>
      </c>
      <c r="D1236">
        <v>41452</v>
      </c>
      <c r="E1236">
        <v>414714</v>
      </c>
      <c r="F1236">
        <v>6.46</v>
      </c>
      <c r="G1236">
        <v>1.1670000549999999</v>
      </c>
      <c r="H1236">
        <v>2738.5</v>
      </c>
    </row>
    <row r="1237" spans="1:8" x14ac:dyDescent="0.25">
      <c r="A1237" t="s">
        <v>190</v>
      </c>
      <c r="B1237" t="s">
        <v>879</v>
      </c>
      <c r="C1237" s="1">
        <v>44896</v>
      </c>
      <c r="D1237">
        <v>39558</v>
      </c>
      <c r="E1237">
        <v>454272</v>
      </c>
      <c r="F1237">
        <v>6.5</v>
      </c>
      <c r="G1237">
        <v>0.870999992</v>
      </c>
      <c r="H1237">
        <v>2436.679932</v>
      </c>
    </row>
    <row r="1238" spans="1:8" x14ac:dyDescent="0.25">
      <c r="A1238" t="s">
        <v>190</v>
      </c>
      <c r="B1238" t="s">
        <v>879</v>
      </c>
      <c r="C1238" s="1">
        <v>44927</v>
      </c>
      <c r="D1238">
        <v>37589</v>
      </c>
      <c r="E1238">
        <v>491861</v>
      </c>
      <c r="F1238">
        <v>6.5</v>
      </c>
      <c r="G1238">
        <v>0.870999992</v>
      </c>
      <c r="H1238">
        <v>0</v>
      </c>
    </row>
    <row r="1239" spans="1:8" x14ac:dyDescent="0.25">
      <c r="A1239" t="s">
        <v>190</v>
      </c>
      <c r="B1239" t="s">
        <v>879</v>
      </c>
      <c r="C1239" s="1">
        <v>44958</v>
      </c>
      <c r="D1239">
        <v>23118</v>
      </c>
      <c r="E1239">
        <v>514979</v>
      </c>
      <c r="F1239">
        <v>6.51</v>
      </c>
      <c r="G1239">
        <v>0.64300000700000004</v>
      </c>
      <c r="H1239">
        <v>0</v>
      </c>
    </row>
    <row r="1240" spans="1:8" x14ac:dyDescent="0.25">
      <c r="A1240" t="s">
        <v>190</v>
      </c>
      <c r="B1240" t="s">
        <v>879</v>
      </c>
      <c r="C1240" s="1">
        <v>44986</v>
      </c>
      <c r="D1240">
        <v>33662</v>
      </c>
      <c r="E1240">
        <v>548641</v>
      </c>
      <c r="F1240">
        <v>6.46</v>
      </c>
      <c r="G1240">
        <v>0.805999994</v>
      </c>
      <c r="H1240">
        <v>0</v>
      </c>
    </row>
    <row r="1241" spans="1:8" x14ac:dyDescent="0.25">
      <c r="A1241" t="s">
        <v>190</v>
      </c>
      <c r="B1241" t="s">
        <v>879</v>
      </c>
      <c r="C1241" s="1">
        <v>45017</v>
      </c>
      <c r="D1241">
        <v>43204</v>
      </c>
      <c r="E1241">
        <v>591845</v>
      </c>
      <c r="F1241">
        <v>6.46</v>
      </c>
      <c r="G1241">
        <v>0.83300000399999996</v>
      </c>
      <c r="H1241">
        <v>0</v>
      </c>
    </row>
    <row r="1242" spans="1:8" x14ac:dyDescent="0.25">
      <c r="A1242" t="s">
        <v>190</v>
      </c>
      <c r="B1242" t="s">
        <v>879</v>
      </c>
      <c r="C1242" s="1">
        <v>45047</v>
      </c>
      <c r="D1242">
        <v>44819</v>
      </c>
      <c r="E1242">
        <v>636664</v>
      </c>
      <c r="F1242">
        <v>6.5</v>
      </c>
      <c r="G1242">
        <v>0.935000002</v>
      </c>
      <c r="H1242">
        <v>0</v>
      </c>
    </row>
    <row r="1243" spans="1:8" x14ac:dyDescent="0.25">
      <c r="A1243" t="s">
        <v>190</v>
      </c>
      <c r="B1243" t="s">
        <v>879</v>
      </c>
      <c r="C1243" s="1">
        <v>45078</v>
      </c>
      <c r="D1243">
        <v>26731</v>
      </c>
      <c r="E1243">
        <v>663395</v>
      </c>
      <c r="F1243">
        <v>6.6</v>
      </c>
      <c r="G1243">
        <v>0.76700002</v>
      </c>
      <c r="H1243">
        <v>0</v>
      </c>
    </row>
    <row r="1244" spans="1:8" x14ac:dyDescent="0.25">
      <c r="A1244" t="s">
        <v>190</v>
      </c>
      <c r="B1244" t="s">
        <v>879</v>
      </c>
      <c r="C1244" s="1">
        <v>45108</v>
      </c>
      <c r="D1244">
        <v>46767</v>
      </c>
      <c r="E1244">
        <v>710162</v>
      </c>
      <c r="F1244">
        <v>6.62</v>
      </c>
      <c r="G1244">
        <v>0.870999992</v>
      </c>
      <c r="H1244">
        <v>3526.7299800000001</v>
      </c>
    </row>
    <row r="1245" spans="1:8" x14ac:dyDescent="0.25">
      <c r="A1245" t="s">
        <v>190</v>
      </c>
      <c r="B1245" t="s">
        <v>879</v>
      </c>
      <c r="C1245" s="1">
        <v>45139</v>
      </c>
      <c r="D1245">
        <v>35263</v>
      </c>
      <c r="E1245">
        <v>745425</v>
      </c>
      <c r="F1245">
        <v>6.58</v>
      </c>
      <c r="G1245">
        <v>0.741999984</v>
      </c>
      <c r="H1245">
        <v>0</v>
      </c>
    </row>
    <row r="1246" spans="1:8" x14ac:dyDescent="0.25">
      <c r="A1246" t="s">
        <v>190</v>
      </c>
      <c r="B1246" t="s">
        <v>879</v>
      </c>
      <c r="C1246" s="1">
        <v>45170</v>
      </c>
      <c r="D1246">
        <v>40610</v>
      </c>
      <c r="E1246">
        <v>786035</v>
      </c>
      <c r="F1246">
        <v>6.51</v>
      </c>
      <c r="G1246">
        <v>0.89999997600000003</v>
      </c>
      <c r="H1246">
        <v>0</v>
      </c>
    </row>
    <row r="1247" spans="1:8" x14ac:dyDescent="0.25">
      <c r="A1247" t="s">
        <v>190</v>
      </c>
      <c r="B1247" t="s">
        <v>879</v>
      </c>
      <c r="C1247" s="1">
        <v>45200</v>
      </c>
      <c r="D1247">
        <v>47582</v>
      </c>
      <c r="E1247">
        <v>833617</v>
      </c>
      <c r="F1247">
        <v>6.54</v>
      </c>
      <c r="G1247">
        <v>1.065000057</v>
      </c>
      <c r="H1247">
        <v>0</v>
      </c>
    </row>
    <row r="1248" spans="1:8" x14ac:dyDescent="0.25">
      <c r="A1248" t="s">
        <v>190</v>
      </c>
      <c r="B1248" t="s">
        <v>879</v>
      </c>
      <c r="C1248" s="1">
        <v>45231</v>
      </c>
      <c r="D1248">
        <v>39158</v>
      </c>
      <c r="E1248">
        <v>872775</v>
      </c>
      <c r="F1248">
        <v>6.52</v>
      </c>
      <c r="G1248">
        <v>1.0670000310000001</v>
      </c>
      <c r="H1248">
        <v>0</v>
      </c>
    </row>
    <row r="1249" spans="1:8" x14ac:dyDescent="0.25">
      <c r="A1249" t="s">
        <v>190</v>
      </c>
      <c r="B1249" t="s">
        <v>879</v>
      </c>
      <c r="C1249" s="1">
        <v>45261</v>
      </c>
      <c r="D1249">
        <v>23556</v>
      </c>
      <c r="E1249">
        <v>896331</v>
      </c>
      <c r="F1249">
        <v>6.45</v>
      </c>
      <c r="G1249">
        <v>0.612999976</v>
      </c>
      <c r="H1249">
        <v>0</v>
      </c>
    </row>
    <row r="1250" spans="1:8" x14ac:dyDescent="0.25">
      <c r="A1250" t="s">
        <v>190</v>
      </c>
      <c r="B1250" t="s">
        <v>879</v>
      </c>
      <c r="C1250" s="1">
        <v>45292</v>
      </c>
      <c r="D1250">
        <v>42783</v>
      </c>
      <c r="E1250">
        <v>939114</v>
      </c>
      <c r="F1250">
        <v>6.41</v>
      </c>
      <c r="G1250">
        <v>0.805999994</v>
      </c>
      <c r="H1250">
        <v>0</v>
      </c>
    </row>
    <row r="1251" spans="1:8" x14ac:dyDescent="0.25">
      <c r="A1251" t="s">
        <v>190</v>
      </c>
      <c r="B1251" t="s">
        <v>879</v>
      </c>
      <c r="C1251" s="1">
        <v>45323</v>
      </c>
      <c r="D1251">
        <v>32797</v>
      </c>
      <c r="E1251">
        <v>971911</v>
      </c>
      <c r="F1251">
        <v>6.51</v>
      </c>
      <c r="G1251">
        <v>0.72399997699999996</v>
      </c>
      <c r="H1251">
        <v>0</v>
      </c>
    </row>
    <row r="1252" spans="1:8" x14ac:dyDescent="0.25">
      <c r="A1252" t="s">
        <v>190</v>
      </c>
      <c r="B1252" t="s">
        <v>879</v>
      </c>
      <c r="C1252" s="1">
        <v>45352</v>
      </c>
      <c r="D1252">
        <v>47908</v>
      </c>
      <c r="E1252">
        <v>1019819</v>
      </c>
      <c r="F1252">
        <v>6.59</v>
      </c>
      <c r="G1252">
        <v>1</v>
      </c>
      <c r="H1252">
        <v>3893.1000979999999</v>
      </c>
    </row>
    <row r="1253" spans="1:8" x14ac:dyDescent="0.25">
      <c r="A1253" t="s">
        <v>190</v>
      </c>
      <c r="B1253" t="s">
        <v>879</v>
      </c>
      <c r="C1253" s="1">
        <v>45383</v>
      </c>
      <c r="D1253">
        <v>16911</v>
      </c>
      <c r="E1253">
        <v>1036730</v>
      </c>
      <c r="F1253">
        <v>6.55</v>
      </c>
      <c r="G1253">
        <v>0.5</v>
      </c>
      <c r="H1253">
        <v>3900.1999510000001</v>
      </c>
    </row>
    <row r="1254" spans="1:8" x14ac:dyDescent="0.25">
      <c r="A1254" t="s">
        <v>190</v>
      </c>
      <c r="B1254" t="s">
        <v>879</v>
      </c>
      <c r="C1254" s="1">
        <v>45413</v>
      </c>
      <c r="D1254">
        <v>43517</v>
      </c>
      <c r="E1254">
        <v>1080247</v>
      </c>
      <c r="F1254">
        <v>6.48</v>
      </c>
      <c r="G1254">
        <v>1</v>
      </c>
      <c r="H1254">
        <v>3922.780029</v>
      </c>
    </row>
    <row r="1255" spans="1:8" x14ac:dyDescent="0.25">
      <c r="A1255" t="s">
        <v>190</v>
      </c>
      <c r="B1255" t="s">
        <v>879</v>
      </c>
      <c r="C1255" s="1">
        <v>45444</v>
      </c>
      <c r="D1255">
        <v>46917</v>
      </c>
      <c r="E1255">
        <v>1127164</v>
      </c>
      <c r="F1255">
        <v>6.45</v>
      </c>
      <c r="G1255">
        <v>0.96700000799999997</v>
      </c>
      <c r="H1255">
        <v>3259.2299800000001</v>
      </c>
    </row>
    <row r="1256" spans="1:8" x14ac:dyDescent="0.25">
      <c r="A1256" t="s">
        <v>190</v>
      </c>
      <c r="B1256" t="s">
        <v>879</v>
      </c>
      <c r="C1256" s="1">
        <v>45474</v>
      </c>
      <c r="D1256">
        <v>34794</v>
      </c>
      <c r="E1256">
        <v>1161958</v>
      </c>
      <c r="F1256">
        <v>6.5</v>
      </c>
      <c r="G1256">
        <v>0.709999979</v>
      </c>
      <c r="H1256">
        <v>989.08001709999996</v>
      </c>
    </row>
    <row r="1257" spans="1:8" x14ac:dyDescent="0.25">
      <c r="A1257" t="s">
        <v>190</v>
      </c>
      <c r="B1257" t="s">
        <v>879</v>
      </c>
      <c r="C1257" s="1">
        <v>45505</v>
      </c>
      <c r="D1257">
        <v>48469</v>
      </c>
      <c r="E1257">
        <v>1210427</v>
      </c>
      <c r="F1257">
        <v>6.45</v>
      </c>
      <c r="G1257">
        <v>1.097000003</v>
      </c>
      <c r="H1257">
        <v>0</v>
      </c>
    </row>
    <row r="1258" spans="1:8" x14ac:dyDescent="0.25">
      <c r="A1258" t="s">
        <v>190</v>
      </c>
      <c r="B1258" t="s">
        <v>879</v>
      </c>
      <c r="C1258" s="1">
        <v>45536</v>
      </c>
      <c r="D1258">
        <v>21267</v>
      </c>
      <c r="E1258">
        <v>1231694</v>
      </c>
      <c r="F1258">
        <v>6.54</v>
      </c>
      <c r="G1258">
        <v>0.53299999200000003</v>
      </c>
      <c r="H1258">
        <v>0</v>
      </c>
    </row>
    <row r="1259" spans="1:8" x14ac:dyDescent="0.25">
      <c r="A1259" t="s">
        <v>190</v>
      </c>
      <c r="B1259" t="s">
        <v>879</v>
      </c>
      <c r="C1259" s="1">
        <v>45566</v>
      </c>
      <c r="D1259">
        <v>30009</v>
      </c>
      <c r="E1259">
        <v>1261703</v>
      </c>
      <c r="F1259">
        <v>6.53</v>
      </c>
      <c r="G1259">
        <v>0.773999989</v>
      </c>
      <c r="H1259">
        <v>1127.630005</v>
      </c>
    </row>
    <row r="1260" spans="1:8" x14ac:dyDescent="0.25">
      <c r="A1260" t="s">
        <v>190</v>
      </c>
      <c r="B1260" t="s">
        <v>879</v>
      </c>
      <c r="C1260" s="1">
        <v>45597</v>
      </c>
      <c r="D1260">
        <v>39463</v>
      </c>
      <c r="E1260">
        <v>1301166</v>
      </c>
      <c r="F1260">
        <v>6.54</v>
      </c>
      <c r="G1260">
        <v>1</v>
      </c>
      <c r="H1260">
        <v>0</v>
      </c>
    </row>
    <row r="1261" spans="1:8" x14ac:dyDescent="0.25">
      <c r="A1261" t="s">
        <v>190</v>
      </c>
      <c r="B1261" t="s">
        <v>879</v>
      </c>
      <c r="C1261" s="1">
        <v>45627</v>
      </c>
      <c r="D1261">
        <v>49572</v>
      </c>
      <c r="E1261">
        <v>1350738</v>
      </c>
      <c r="F1261">
        <v>6.46</v>
      </c>
      <c r="G1261">
        <v>1.065000057</v>
      </c>
      <c r="H1261">
        <v>0</v>
      </c>
    </row>
    <row r="1262" spans="1:8" x14ac:dyDescent="0.25">
      <c r="A1262" t="s">
        <v>191</v>
      </c>
      <c r="B1262" t="s">
        <v>876</v>
      </c>
      <c r="C1262" s="1">
        <v>44562</v>
      </c>
      <c r="D1262">
        <v>47335</v>
      </c>
      <c r="E1262">
        <v>47335</v>
      </c>
      <c r="F1262">
        <v>6.61</v>
      </c>
      <c r="G1262">
        <v>1.031999946</v>
      </c>
      <c r="H1262">
        <v>2531.2700199999999</v>
      </c>
    </row>
    <row r="1263" spans="1:8" x14ac:dyDescent="0.25">
      <c r="A1263" t="s">
        <v>191</v>
      </c>
      <c r="B1263" t="s">
        <v>876</v>
      </c>
      <c r="C1263" s="1">
        <v>44593</v>
      </c>
      <c r="D1263">
        <v>34952</v>
      </c>
      <c r="E1263">
        <v>82287</v>
      </c>
      <c r="F1263">
        <v>6.55</v>
      </c>
      <c r="G1263">
        <v>0.89300000700000004</v>
      </c>
      <c r="H1263">
        <v>3598.820068</v>
      </c>
    </row>
    <row r="1264" spans="1:8" x14ac:dyDescent="0.25">
      <c r="A1264" t="s">
        <v>191</v>
      </c>
      <c r="B1264" t="s">
        <v>876</v>
      </c>
      <c r="C1264" s="1">
        <v>44621</v>
      </c>
      <c r="D1264">
        <v>37380</v>
      </c>
      <c r="E1264">
        <v>119667</v>
      </c>
      <c r="F1264">
        <v>6.51</v>
      </c>
      <c r="G1264">
        <v>0.709999979</v>
      </c>
      <c r="H1264">
        <v>0</v>
      </c>
    </row>
    <row r="1265" spans="1:8" x14ac:dyDescent="0.25">
      <c r="A1265" t="s">
        <v>191</v>
      </c>
      <c r="B1265" t="s">
        <v>876</v>
      </c>
      <c r="C1265" s="1">
        <v>44652</v>
      </c>
      <c r="D1265">
        <v>52604</v>
      </c>
      <c r="E1265">
        <v>172271</v>
      </c>
      <c r="F1265">
        <v>6.51</v>
      </c>
      <c r="G1265">
        <v>1.0329999919999999</v>
      </c>
      <c r="H1265">
        <v>0</v>
      </c>
    </row>
    <row r="1266" spans="1:8" x14ac:dyDescent="0.25">
      <c r="A1266" t="s">
        <v>191</v>
      </c>
      <c r="B1266" t="s">
        <v>876</v>
      </c>
      <c r="C1266" s="1">
        <v>44682</v>
      </c>
      <c r="D1266">
        <v>41640</v>
      </c>
      <c r="E1266">
        <v>213911</v>
      </c>
      <c r="F1266">
        <v>6.52</v>
      </c>
      <c r="G1266">
        <v>0.838999987</v>
      </c>
      <c r="H1266">
        <v>0</v>
      </c>
    </row>
    <row r="1267" spans="1:8" x14ac:dyDescent="0.25">
      <c r="A1267" t="s">
        <v>191</v>
      </c>
      <c r="B1267" t="s">
        <v>876</v>
      </c>
      <c r="C1267" s="1">
        <v>44713</v>
      </c>
      <c r="D1267">
        <v>40961</v>
      </c>
      <c r="E1267">
        <v>254872</v>
      </c>
      <c r="F1267">
        <v>6.54</v>
      </c>
      <c r="G1267">
        <v>0.96700000799999997</v>
      </c>
      <c r="H1267">
        <v>0</v>
      </c>
    </row>
    <row r="1268" spans="1:8" x14ac:dyDescent="0.25">
      <c r="A1268" t="s">
        <v>191</v>
      </c>
      <c r="B1268" t="s">
        <v>876</v>
      </c>
      <c r="C1268" s="1">
        <v>44743</v>
      </c>
      <c r="D1268">
        <v>43122</v>
      </c>
      <c r="E1268">
        <v>297994</v>
      </c>
      <c r="F1268">
        <v>6.53</v>
      </c>
      <c r="G1268">
        <v>0.935000002</v>
      </c>
      <c r="H1268">
        <v>2121.780029</v>
      </c>
    </row>
    <row r="1269" spans="1:8" x14ac:dyDescent="0.25">
      <c r="A1269" t="s">
        <v>191</v>
      </c>
      <c r="B1269" t="s">
        <v>876</v>
      </c>
      <c r="C1269" s="1">
        <v>44774</v>
      </c>
      <c r="D1269">
        <v>42666</v>
      </c>
      <c r="E1269">
        <v>340660</v>
      </c>
      <c r="F1269">
        <v>6.49</v>
      </c>
      <c r="G1269">
        <v>0.902999997</v>
      </c>
      <c r="H1269">
        <v>0</v>
      </c>
    </row>
    <row r="1270" spans="1:8" x14ac:dyDescent="0.25">
      <c r="A1270" t="s">
        <v>191</v>
      </c>
      <c r="B1270" t="s">
        <v>876</v>
      </c>
      <c r="C1270" s="1">
        <v>44805</v>
      </c>
      <c r="D1270">
        <v>39017</v>
      </c>
      <c r="E1270">
        <v>379677</v>
      </c>
      <c r="F1270">
        <v>6.49</v>
      </c>
      <c r="G1270">
        <v>0.93300002800000004</v>
      </c>
      <c r="H1270">
        <v>2366.6999510000001</v>
      </c>
    </row>
    <row r="1271" spans="1:8" x14ac:dyDescent="0.25">
      <c r="A1271" t="s">
        <v>191</v>
      </c>
      <c r="B1271" t="s">
        <v>876</v>
      </c>
      <c r="C1271" s="1">
        <v>44835</v>
      </c>
      <c r="D1271">
        <v>27652</v>
      </c>
      <c r="E1271">
        <v>407329</v>
      </c>
      <c r="F1271">
        <v>6.4</v>
      </c>
      <c r="G1271">
        <v>0.644999981</v>
      </c>
      <c r="H1271">
        <v>0</v>
      </c>
    </row>
    <row r="1272" spans="1:8" x14ac:dyDescent="0.25">
      <c r="A1272" t="s">
        <v>191</v>
      </c>
      <c r="B1272" t="s">
        <v>876</v>
      </c>
      <c r="C1272" s="1">
        <v>44866</v>
      </c>
      <c r="D1272">
        <v>32494</v>
      </c>
      <c r="E1272">
        <v>439823</v>
      </c>
      <c r="F1272">
        <v>6.5</v>
      </c>
      <c r="G1272">
        <v>0.76700002</v>
      </c>
      <c r="H1272">
        <v>4108.4702150000003</v>
      </c>
    </row>
    <row r="1273" spans="1:8" x14ac:dyDescent="0.25">
      <c r="A1273" t="s">
        <v>191</v>
      </c>
      <c r="B1273" t="s">
        <v>876</v>
      </c>
      <c r="C1273" s="1">
        <v>44896</v>
      </c>
      <c r="D1273">
        <v>38922</v>
      </c>
      <c r="E1273">
        <v>478745</v>
      </c>
      <c r="F1273">
        <v>6.5</v>
      </c>
      <c r="G1273">
        <v>0.805999994</v>
      </c>
      <c r="H1273">
        <v>0</v>
      </c>
    </row>
    <row r="1274" spans="1:8" x14ac:dyDescent="0.25">
      <c r="A1274" t="s">
        <v>191</v>
      </c>
      <c r="B1274" t="s">
        <v>876</v>
      </c>
      <c r="C1274" s="1">
        <v>44927</v>
      </c>
      <c r="D1274">
        <v>28391</v>
      </c>
      <c r="E1274">
        <v>507136</v>
      </c>
      <c r="F1274">
        <v>6.57</v>
      </c>
      <c r="G1274">
        <v>0.741999984</v>
      </c>
      <c r="H1274">
        <v>0</v>
      </c>
    </row>
    <row r="1275" spans="1:8" x14ac:dyDescent="0.25">
      <c r="A1275" t="s">
        <v>191</v>
      </c>
      <c r="B1275" t="s">
        <v>876</v>
      </c>
      <c r="C1275" s="1">
        <v>44958</v>
      </c>
      <c r="D1275">
        <v>21932</v>
      </c>
      <c r="E1275">
        <v>529068</v>
      </c>
      <c r="F1275">
        <v>6.5</v>
      </c>
      <c r="G1275">
        <v>0.57099997999999996</v>
      </c>
      <c r="H1275">
        <v>0</v>
      </c>
    </row>
    <row r="1276" spans="1:8" x14ac:dyDescent="0.25">
      <c r="A1276" t="s">
        <v>191</v>
      </c>
      <c r="B1276" t="s">
        <v>876</v>
      </c>
      <c r="C1276" s="1">
        <v>44986</v>
      </c>
      <c r="D1276">
        <v>37280</v>
      </c>
      <c r="E1276">
        <v>566348</v>
      </c>
      <c r="F1276">
        <v>6.47</v>
      </c>
      <c r="G1276">
        <v>0.805999994</v>
      </c>
      <c r="H1276">
        <v>2698.280029</v>
      </c>
    </row>
    <row r="1277" spans="1:8" x14ac:dyDescent="0.25">
      <c r="A1277" t="s">
        <v>191</v>
      </c>
      <c r="B1277" t="s">
        <v>876</v>
      </c>
      <c r="C1277" s="1">
        <v>45017</v>
      </c>
      <c r="D1277">
        <v>39038</v>
      </c>
      <c r="E1277">
        <v>605386</v>
      </c>
      <c r="F1277">
        <v>6.47</v>
      </c>
      <c r="G1277">
        <v>1</v>
      </c>
      <c r="H1277">
        <v>0</v>
      </c>
    </row>
    <row r="1278" spans="1:8" x14ac:dyDescent="0.25">
      <c r="A1278" t="s">
        <v>191</v>
      </c>
      <c r="B1278" t="s">
        <v>876</v>
      </c>
      <c r="C1278" s="1">
        <v>45047</v>
      </c>
      <c r="D1278">
        <v>26874</v>
      </c>
      <c r="E1278">
        <v>632260</v>
      </c>
      <c r="F1278">
        <v>6.45</v>
      </c>
      <c r="G1278">
        <v>0.870999992</v>
      </c>
      <c r="H1278">
        <v>2705.3000489999999</v>
      </c>
    </row>
    <row r="1279" spans="1:8" x14ac:dyDescent="0.25">
      <c r="A1279" t="s">
        <v>191</v>
      </c>
      <c r="B1279" t="s">
        <v>876</v>
      </c>
      <c r="C1279" s="1">
        <v>45078</v>
      </c>
      <c r="D1279">
        <v>18283</v>
      </c>
      <c r="E1279">
        <v>650543</v>
      </c>
      <c r="F1279">
        <v>6.41</v>
      </c>
      <c r="G1279">
        <v>0.5</v>
      </c>
      <c r="H1279">
        <v>3161.169922</v>
      </c>
    </row>
    <row r="1280" spans="1:8" x14ac:dyDescent="0.25">
      <c r="A1280" t="s">
        <v>191</v>
      </c>
      <c r="B1280" t="s">
        <v>876</v>
      </c>
      <c r="C1280" s="1">
        <v>45108</v>
      </c>
      <c r="D1280">
        <v>30823</v>
      </c>
      <c r="E1280">
        <v>681366</v>
      </c>
      <c r="F1280">
        <v>6.43</v>
      </c>
      <c r="G1280">
        <v>0.805999994</v>
      </c>
      <c r="H1280">
        <v>600.55999759999997</v>
      </c>
    </row>
    <row r="1281" spans="1:8" x14ac:dyDescent="0.25">
      <c r="A1281" t="s">
        <v>191</v>
      </c>
      <c r="B1281" t="s">
        <v>876</v>
      </c>
      <c r="C1281" s="1">
        <v>45139</v>
      </c>
      <c r="D1281">
        <v>42671</v>
      </c>
      <c r="E1281">
        <v>724037</v>
      </c>
      <c r="F1281">
        <v>6.46</v>
      </c>
      <c r="G1281">
        <v>1</v>
      </c>
      <c r="H1281">
        <v>0</v>
      </c>
    </row>
    <row r="1282" spans="1:8" x14ac:dyDescent="0.25">
      <c r="A1282" t="s">
        <v>191</v>
      </c>
      <c r="B1282" t="s">
        <v>876</v>
      </c>
      <c r="C1282" s="1">
        <v>45170</v>
      </c>
      <c r="D1282">
        <v>27506</v>
      </c>
      <c r="E1282">
        <v>751543</v>
      </c>
      <c r="F1282">
        <v>6.45</v>
      </c>
      <c r="G1282">
        <v>0.66699999600000004</v>
      </c>
      <c r="H1282">
        <v>0</v>
      </c>
    </row>
    <row r="1283" spans="1:8" x14ac:dyDescent="0.25">
      <c r="A1283" t="s">
        <v>191</v>
      </c>
      <c r="B1283" t="s">
        <v>876</v>
      </c>
      <c r="C1283" s="1">
        <v>45200</v>
      </c>
      <c r="D1283">
        <v>33865</v>
      </c>
      <c r="E1283">
        <v>785408</v>
      </c>
      <c r="F1283">
        <v>6.4</v>
      </c>
      <c r="G1283">
        <v>0.709999979</v>
      </c>
      <c r="H1283">
        <v>0</v>
      </c>
    </row>
    <row r="1284" spans="1:8" x14ac:dyDescent="0.25">
      <c r="A1284" t="s">
        <v>191</v>
      </c>
      <c r="B1284" t="s">
        <v>876</v>
      </c>
      <c r="C1284" s="1">
        <v>45231</v>
      </c>
      <c r="D1284">
        <v>44039</v>
      </c>
      <c r="E1284">
        <v>829447</v>
      </c>
      <c r="F1284">
        <v>6.39</v>
      </c>
      <c r="G1284">
        <v>1.0329999919999999</v>
      </c>
      <c r="H1284">
        <v>3916.580078</v>
      </c>
    </row>
    <row r="1285" spans="1:8" x14ac:dyDescent="0.25">
      <c r="A1285" t="s">
        <v>191</v>
      </c>
      <c r="B1285" t="s">
        <v>876</v>
      </c>
      <c r="C1285" s="1">
        <v>45261</v>
      </c>
      <c r="D1285">
        <v>51494</v>
      </c>
      <c r="E1285">
        <v>880941</v>
      </c>
      <c r="F1285">
        <v>6.48</v>
      </c>
      <c r="G1285">
        <v>1.161000013</v>
      </c>
      <c r="H1285">
        <v>1619.6899410000001</v>
      </c>
    </row>
    <row r="1286" spans="1:8" x14ac:dyDescent="0.25">
      <c r="A1286" t="s">
        <v>191</v>
      </c>
      <c r="B1286" t="s">
        <v>876</v>
      </c>
      <c r="C1286" s="1">
        <v>45292</v>
      </c>
      <c r="D1286">
        <v>24074</v>
      </c>
      <c r="E1286">
        <v>905015</v>
      </c>
      <c r="F1286">
        <v>6.44</v>
      </c>
      <c r="G1286">
        <v>0.515999973</v>
      </c>
      <c r="H1286">
        <v>0</v>
      </c>
    </row>
    <row r="1287" spans="1:8" x14ac:dyDescent="0.25">
      <c r="A1287" t="s">
        <v>191</v>
      </c>
      <c r="B1287" t="s">
        <v>876</v>
      </c>
      <c r="C1287" s="1">
        <v>45323</v>
      </c>
      <c r="D1287">
        <v>26624</v>
      </c>
      <c r="E1287">
        <v>931639</v>
      </c>
      <c r="F1287">
        <v>6.5</v>
      </c>
      <c r="G1287">
        <v>0.689999998</v>
      </c>
      <c r="H1287">
        <v>3074.1201169999999</v>
      </c>
    </row>
    <row r="1288" spans="1:8" x14ac:dyDescent="0.25">
      <c r="A1288" t="s">
        <v>191</v>
      </c>
      <c r="B1288" t="s">
        <v>876</v>
      </c>
      <c r="C1288" s="1">
        <v>45352</v>
      </c>
      <c r="D1288">
        <v>34403</v>
      </c>
      <c r="E1288">
        <v>966042</v>
      </c>
      <c r="F1288">
        <v>6.52</v>
      </c>
      <c r="G1288">
        <v>0.741999984</v>
      </c>
      <c r="H1288">
        <v>0</v>
      </c>
    </row>
    <row r="1289" spans="1:8" x14ac:dyDescent="0.25">
      <c r="A1289" t="s">
        <v>191</v>
      </c>
      <c r="B1289" t="s">
        <v>876</v>
      </c>
      <c r="C1289" s="1">
        <v>45383</v>
      </c>
      <c r="D1289">
        <v>32506</v>
      </c>
      <c r="E1289">
        <v>998548</v>
      </c>
      <c r="F1289">
        <v>6.61</v>
      </c>
      <c r="G1289">
        <v>0.73299998</v>
      </c>
      <c r="H1289">
        <v>0</v>
      </c>
    </row>
    <row r="1290" spans="1:8" x14ac:dyDescent="0.25">
      <c r="A1290" t="s">
        <v>191</v>
      </c>
      <c r="B1290" t="s">
        <v>876</v>
      </c>
      <c r="C1290" s="1">
        <v>45413</v>
      </c>
      <c r="D1290">
        <v>39846</v>
      </c>
      <c r="E1290">
        <v>1038394</v>
      </c>
      <c r="F1290">
        <v>6.6</v>
      </c>
      <c r="G1290">
        <v>0.902999997</v>
      </c>
      <c r="H1290">
        <v>0</v>
      </c>
    </row>
    <row r="1291" spans="1:8" x14ac:dyDescent="0.25">
      <c r="A1291" t="s">
        <v>191</v>
      </c>
      <c r="B1291" t="s">
        <v>876</v>
      </c>
      <c r="C1291" s="1">
        <v>45444</v>
      </c>
      <c r="D1291">
        <v>29590</v>
      </c>
      <c r="E1291">
        <v>1067984</v>
      </c>
      <c r="F1291">
        <v>6.61</v>
      </c>
      <c r="G1291">
        <v>0.866999984</v>
      </c>
      <c r="H1291">
        <v>0</v>
      </c>
    </row>
    <row r="1292" spans="1:8" x14ac:dyDescent="0.25">
      <c r="A1292" t="s">
        <v>191</v>
      </c>
      <c r="B1292" t="s">
        <v>876</v>
      </c>
      <c r="C1292" s="1">
        <v>45474</v>
      </c>
      <c r="D1292">
        <v>34715</v>
      </c>
      <c r="E1292">
        <v>1102699</v>
      </c>
      <c r="F1292">
        <v>6.59</v>
      </c>
      <c r="G1292">
        <v>0.838999987</v>
      </c>
      <c r="H1292">
        <v>0</v>
      </c>
    </row>
    <row r="1293" spans="1:8" x14ac:dyDescent="0.25">
      <c r="A1293" t="s">
        <v>191</v>
      </c>
      <c r="B1293" t="s">
        <v>876</v>
      </c>
      <c r="C1293" s="1">
        <v>45505</v>
      </c>
      <c r="D1293">
        <v>46709</v>
      </c>
      <c r="E1293">
        <v>1149408</v>
      </c>
      <c r="F1293">
        <v>6.56</v>
      </c>
      <c r="G1293">
        <v>1.065000057</v>
      </c>
      <c r="H1293">
        <v>0</v>
      </c>
    </row>
    <row r="1294" spans="1:8" x14ac:dyDescent="0.25">
      <c r="A1294" t="s">
        <v>191</v>
      </c>
      <c r="B1294" t="s">
        <v>876</v>
      </c>
      <c r="C1294" s="1">
        <v>45536</v>
      </c>
      <c r="D1294">
        <v>26671</v>
      </c>
      <c r="E1294">
        <v>1176079</v>
      </c>
      <c r="F1294">
        <v>6.61</v>
      </c>
      <c r="G1294">
        <v>0.69999998799999996</v>
      </c>
      <c r="H1294">
        <v>0</v>
      </c>
    </row>
    <row r="1295" spans="1:8" x14ac:dyDescent="0.25">
      <c r="A1295" t="s">
        <v>191</v>
      </c>
      <c r="B1295" t="s">
        <v>876</v>
      </c>
      <c r="C1295" s="1">
        <v>45566</v>
      </c>
      <c r="D1295">
        <v>34529</v>
      </c>
      <c r="E1295">
        <v>1210608</v>
      </c>
      <c r="F1295">
        <v>6.63</v>
      </c>
      <c r="G1295">
        <v>1.031999946</v>
      </c>
      <c r="H1295">
        <v>0</v>
      </c>
    </row>
    <row r="1296" spans="1:8" x14ac:dyDescent="0.25">
      <c r="A1296" t="s">
        <v>191</v>
      </c>
      <c r="B1296" t="s">
        <v>876</v>
      </c>
      <c r="C1296" s="1">
        <v>45597</v>
      </c>
      <c r="D1296">
        <v>27502</v>
      </c>
      <c r="E1296">
        <v>1238110</v>
      </c>
      <c r="F1296">
        <v>6.61</v>
      </c>
      <c r="G1296">
        <v>0.69999998799999996</v>
      </c>
      <c r="H1296">
        <v>742.69000240000003</v>
      </c>
    </row>
    <row r="1297" spans="1:8" x14ac:dyDescent="0.25">
      <c r="A1297" t="s">
        <v>191</v>
      </c>
      <c r="B1297" t="s">
        <v>876</v>
      </c>
      <c r="C1297" s="1">
        <v>45627</v>
      </c>
      <c r="D1297">
        <v>29992</v>
      </c>
      <c r="E1297">
        <v>1268102</v>
      </c>
      <c r="F1297">
        <v>6.55</v>
      </c>
      <c r="G1297">
        <v>0.805999994</v>
      </c>
      <c r="H1297">
        <v>0</v>
      </c>
    </row>
    <row r="1298" spans="1:8" x14ac:dyDescent="0.25">
      <c r="A1298" t="s">
        <v>192</v>
      </c>
      <c r="B1298" t="s">
        <v>876</v>
      </c>
      <c r="C1298" s="1">
        <v>44562</v>
      </c>
      <c r="D1298">
        <v>34176</v>
      </c>
      <c r="E1298">
        <v>34176</v>
      </c>
      <c r="F1298">
        <v>6.42</v>
      </c>
      <c r="G1298">
        <v>0.741999984</v>
      </c>
      <c r="H1298">
        <v>721.79998780000005</v>
      </c>
    </row>
    <row r="1299" spans="1:8" x14ac:dyDescent="0.25">
      <c r="A1299" t="s">
        <v>192</v>
      </c>
      <c r="B1299" t="s">
        <v>876</v>
      </c>
      <c r="C1299" s="1">
        <v>44593</v>
      </c>
      <c r="D1299">
        <v>38848</v>
      </c>
      <c r="E1299">
        <v>73024</v>
      </c>
      <c r="F1299">
        <v>6.41</v>
      </c>
      <c r="G1299">
        <v>1.0709999800000001</v>
      </c>
      <c r="H1299">
        <v>2227.1499020000001</v>
      </c>
    </row>
    <row r="1300" spans="1:8" x14ac:dyDescent="0.25">
      <c r="A1300" t="s">
        <v>192</v>
      </c>
      <c r="B1300" t="s">
        <v>876</v>
      </c>
      <c r="C1300" s="1">
        <v>44621</v>
      </c>
      <c r="D1300">
        <v>43570</v>
      </c>
      <c r="E1300">
        <v>116594</v>
      </c>
      <c r="F1300">
        <v>6.43</v>
      </c>
      <c r="G1300">
        <v>0.967999995</v>
      </c>
      <c r="H1300">
        <v>0</v>
      </c>
    </row>
    <row r="1301" spans="1:8" x14ac:dyDescent="0.25">
      <c r="A1301" t="s">
        <v>192</v>
      </c>
      <c r="B1301" t="s">
        <v>876</v>
      </c>
      <c r="C1301" s="1">
        <v>44652</v>
      </c>
      <c r="D1301">
        <v>43005</v>
      </c>
      <c r="E1301">
        <v>159599</v>
      </c>
      <c r="F1301">
        <v>6.49</v>
      </c>
      <c r="G1301">
        <v>0.866999984</v>
      </c>
      <c r="H1301">
        <v>3096.219971</v>
      </c>
    </row>
    <row r="1302" spans="1:8" x14ac:dyDescent="0.25">
      <c r="A1302" t="s">
        <v>192</v>
      </c>
      <c r="B1302" t="s">
        <v>876</v>
      </c>
      <c r="C1302" s="1">
        <v>44682</v>
      </c>
      <c r="D1302">
        <v>46004</v>
      </c>
      <c r="E1302">
        <v>205603</v>
      </c>
      <c r="F1302">
        <v>6.49</v>
      </c>
      <c r="G1302">
        <v>1</v>
      </c>
      <c r="H1302">
        <v>0</v>
      </c>
    </row>
    <row r="1303" spans="1:8" x14ac:dyDescent="0.25">
      <c r="A1303" t="s">
        <v>192</v>
      </c>
      <c r="B1303" t="s">
        <v>876</v>
      </c>
      <c r="C1303" s="1">
        <v>44713</v>
      </c>
      <c r="D1303">
        <v>27954</v>
      </c>
      <c r="E1303">
        <v>233557</v>
      </c>
      <c r="F1303">
        <v>6.46</v>
      </c>
      <c r="G1303">
        <v>0.66699999600000004</v>
      </c>
      <c r="H1303">
        <v>0</v>
      </c>
    </row>
    <row r="1304" spans="1:8" x14ac:dyDescent="0.25">
      <c r="A1304" t="s">
        <v>192</v>
      </c>
      <c r="B1304" t="s">
        <v>876</v>
      </c>
      <c r="C1304" s="1">
        <v>44743</v>
      </c>
      <c r="D1304">
        <v>41532</v>
      </c>
      <c r="E1304">
        <v>275089</v>
      </c>
      <c r="F1304">
        <v>6.36</v>
      </c>
      <c r="G1304">
        <v>0.805999994</v>
      </c>
      <c r="H1304">
        <v>5265.9599609999996</v>
      </c>
    </row>
    <row r="1305" spans="1:8" x14ac:dyDescent="0.25">
      <c r="A1305" t="s">
        <v>192</v>
      </c>
      <c r="B1305" t="s">
        <v>876</v>
      </c>
      <c r="C1305" s="1">
        <v>44774</v>
      </c>
      <c r="D1305">
        <v>49956</v>
      </c>
      <c r="E1305">
        <v>325045</v>
      </c>
      <c r="F1305">
        <v>6.34</v>
      </c>
      <c r="G1305">
        <v>1.128999949</v>
      </c>
      <c r="H1305">
        <v>3827.4499510000001</v>
      </c>
    </row>
    <row r="1306" spans="1:8" x14ac:dyDescent="0.25">
      <c r="A1306" t="s">
        <v>192</v>
      </c>
      <c r="B1306" t="s">
        <v>876</v>
      </c>
      <c r="C1306" s="1">
        <v>44805</v>
      </c>
      <c r="D1306">
        <v>40444</v>
      </c>
      <c r="E1306">
        <v>365489</v>
      </c>
      <c r="F1306">
        <v>6.42</v>
      </c>
      <c r="G1306">
        <v>0.80000001200000004</v>
      </c>
      <c r="H1306">
        <v>5805.7202150000003</v>
      </c>
    </row>
    <row r="1307" spans="1:8" x14ac:dyDescent="0.25">
      <c r="A1307" t="s">
        <v>192</v>
      </c>
      <c r="B1307" t="s">
        <v>876</v>
      </c>
      <c r="C1307" s="1">
        <v>44835</v>
      </c>
      <c r="D1307">
        <v>39644</v>
      </c>
      <c r="E1307">
        <v>405133</v>
      </c>
      <c r="F1307">
        <v>6.45</v>
      </c>
      <c r="G1307">
        <v>0.967999995</v>
      </c>
      <c r="H1307">
        <v>717.03997800000002</v>
      </c>
    </row>
    <row r="1308" spans="1:8" x14ac:dyDescent="0.25">
      <c r="A1308" t="s">
        <v>192</v>
      </c>
      <c r="B1308" t="s">
        <v>876</v>
      </c>
      <c r="C1308" s="1">
        <v>44866</v>
      </c>
      <c r="D1308">
        <v>48994</v>
      </c>
      <c r="E1308">
        <v>454127</v>
      </c>
      <c r="F1308">
        <v>6.51</v>
      </c>
      <c r="G1308">
        <v>1.2669999599999999</v>
      </c>
      <c r="H1308">
        <v>0</v>
      </c>
    </row>
    <row r="1309" spans="1:8" x14ac:dyDescent="0.25">
      <c r="A1309" t="s">
        <v>192</v>
      </c>
      <c r="B1309" t="s">
        <v>876</v>
      </c>
      <c r="C1309" s="1">
        <v>44896</v>
      </c>
      <c r="D1309">
        <v>31730</v>
      </c>
      <c r="E1309">
        <v>485857</v>
      </c>
      <c r="F1309">
        <v>6.46</v>
      </c>
      <c r="G1309">
        <v>0.709999979</v>
      </c>
      <c r="H1309">
        <v>1258.75</v>
      </c>
    </row>
    <row r="1310" spans="1:8" x14ac:dyDescent="0.25">
      <c r="A1310" t="s">
        <v>192</v>
      </c>
      <c r="B1310" t="s">
        <v>876</v>
      </c>
      <c r="C1310" s="1">
        <v>44927</v>
      </c>
      <c r="D1310">
        <v>40991</v>
      </c>
      <c r="E1310">
        <v>526848</v>
      </c>
      <c r="F1310">
        <v>6.45</v>
      </c>
      <c r="G1310">
        <v>1.031999946</v>
      </c>
      <c r="H1310">
        <v>0</v>
      </c>
    </row>
    <row r="1311" spans="1:8" x14ac:dyDescent="0.25">
      <c r="A1311" t="s">
        <v>192</v>
      </c>
      <c r="B1311" t="s">
        <v>876</v>
      </c>
      <c r="C1311" s="1">
        <v>44958</v>
      </c>
      <c r="D1311">
        <v>39816</v>
      </c>
      <c r="E1311">
        <v>566664</v>
      </c>
      <c r="F1311">
        <v>6.47</v>
      </c>
      <c r="G1311">
        <v>0.92900002000000004</v>
      </c>
      <c r="H1311">
        <v>1489.6400149999999</v>
      </c>
    </row>
    <row r="1312" spans="1:8" x14ac:dyDescent="0.25">
      <c r="A1312" t="s">
        <v>192</v>
      </c>
      <c r="B1312" t="s">
        <v>876</v>
      </c>
      <c r="C1312" s="1">
        <v>44986</v>
      </c>
      <c r="D1312">
        <v>49748</v>
      </c>
      <c r="E1312">
        <v>616412</v>
      </c>
      <c r="F1312">
        <v>6.49</v>
      </c>
      <c r="G1312">
        <v>1.128999949</v>
      </c>
      <c r="H1312">
        <v>552.57000730000004</v>
      </c>
    </row>
    <row r="1313" spans="1:8" x14ac:dyDescent="0.25">
      <c r="A1313" t="s">
        <v>192</v>
      </c>
      <c r="B1313" t="s">
        <v>876</v>
      </c>
      <c r="C1313" s="1">
        <v>45017</v>
      </c>
      <c r="D1313">
        <v>36170</v>
      </c>
      <c r="E1313">
        <v>652582</v>
      </c>
      <c r="F1313">
        <v>6.58</v>
      </c>
      <c r="G1313">
        <v>0.76700002</v>
      </c>
      <c r="H1313">
        <v>0</v>
      </c>
    </row>
    <row r="1314" spans="1:8" x14ac:dyDescent="0.25">
      <c r="A1314" t="s">
        <v>192</v>
      </c>
      <c r="B1314" t="s">
        <v>876</v>
      </c>
      <c r="C1314" s="1">
        <v>45047</v>
      </c>
      <c r="D1314">
        <v>33051</v>
      </c>
      <c r="E1314">
        <v>685633</v>
      </c>
      <c r="F1314">
        <v>6.49</v>
      </c>
      <c r="G1314">
        <v>0.838999987</v>
      </c>
      <c r="H1314">
        <v>2810.070068</v>
      </c>
    </row>
    <row r="1315" spans="1:8" x14ac:dyDescent="0.25">
      <c r="A1315" t="s">
        <v>192</v>
      </c>
      <c r="B1315" t="s">
        <v>876</v>
      </c>
      <c r="C1315" s="1">
        <v>45078</v>
      </c>
      <c r="D1315">
        <v>31126</v>
      </c>
      <c r="E1315">
        <v>716759</v>
      </c>
      <c r="F1315">
        <v>6.51</v>
      </c>
      <c r="G1315">
        <v>0.69999998799999996</v>
      </c>
      <c r="H1315">
        <v>0</v>
      </c>
    </row>
    <row r="1316" spans="1:8" x14ac:dyDescent="0.25">
      <c r="A1316" t="s">
        <v>192</v>
      </c>
      <c r="B1316" t="s">
        <v>876</v>
      </c>
      <c r="C1316" s="1">
        <v>45108</v>
      </c>
      <c r="D1316">
        <v>38127</v>
      </c>
      <c r="E1316">
        <v>754886</v>
      </c>
      <c r="F1316">
        <v>6.45</v>
      </c>
      <c r="G1316">
        <v>1.065000057</v>
      </c>
      <c r="H1316">
        <v>2942.3701169999999</v>
      </c>
    </row>
    <row r="1317" spans="1:8" x14ac:dyDescent="0.25">
      <c r="A1317" t="s">
        <v>192</v>
      </c>
      <c r="B1317" t="s">
        <v>876</v>
      </c>
      <c r="C1317" s="1">
        <v>45139</v>
      </c>
      <c r="D1317">
        <v>18566</v>
      </c>
      <c r="E1317">
        <v>773452</v>
      </c>
      <c r="F1317">
        <v>6.54</v>
      </c>
      <c r="G1317">
        <v>0.41899999999999998</v>
      </c>
      <c r="H1317">
        <v>3402.9499510000001</v>
      </c>
    </row>
    <row r="1318" spans="1:8" x14ac:dyDescent="0.25">
      <c r="A1318" t="s">
        <v>192</v>
      </c>
      <c r="B1318" t="s">
        <v>876</v>
      </c>
      <c r="C1318" s="1">
        <v>45170</v>
      </c>
      <c r="D1318">
        <v>37403</v>
      </c>
      <c r="E1318">
        <v>810855</v>
      </c>
      <c r="F1318">
        <v>6.52</v>
      </c>
      <c r="G1318">
        <v>0.96700000799999997</v>
      </c>
      <c r="H1318">
        <v>0</v>
      </c>
    </row>
    <row r="1319" spans="1:8" x14ac:dyDescent="0.25">
      <c r="A1319" t="s">
        <v>192</v>
      </c>
      <c r="B1319" t="s">
        <v>876</v>
      </c>
      <c r="C1319" s="1">
        <v>45200</v>
      </c>
      <c r="D1319">
        <v>41321</v>
      </c>
      <c r="E1319">
        <v>852176</v>
      </c>
      <c r="F1319">
        <v>6.52</v>
      </c>
      <c r="G1319">
        <v>1</v>
      </c>
      <c r="H1319">
        <v>3043.6298830000001</v>
      </c>
    </row>
    <row r="1320" spans="1:8" x14ac:dyDescent="0.25">
      <c r="A1320" t="s">
        <v>192</v>
      </c>
      <c r="B1320" t="s">
        <v>876</v>
      </c>
      <c r="C1320" s="1">
        <v>45231</v>
      </c>
      <c r="D1320">
        <v>26390</v>
      </c>
      <c r="E1320">
        <v>878566</v>
      </c>
      <c r="F1320">
        <v>6.49</v>
      </c>
      <c r="G1320">
        <v>0.80000001200000004</v>
      </c>
      <c r="H1320">
        <v>3758.080078</v>
      </c>
    </row>
    <row r="1321" spans="1:8" x14ac:dyDescent="0.25">
      <c r="A1321" t="s">
        <v>192</v>
      </c>
      <c r="B1321" t="s">
        <v>876</v>
      </c>
      <c r="C1321" s="1">
        <v>45261</v>
      </c>
      <c r="D1321">
        <v>29879</v>
      </c>
      <c r="E1321">
        <v>908445</v>
      </c>
      <c r="F1321">
        <v>6.52</v>
      </c>
      <c r="G1321">
        <v>0.709999979</v>
      </c>
      <c r="H1321">
        <v>2185.419922</v>
      </c>
    </row>
    <row r="1322" spans="1:8" x14ac:dyDescent="0.25">
      <c r="A1322" t="s">
        <v>192</v>
      </c>
      <c r="B1322" t="s">
        <v>876</v>
      </c>
      <c r="C1322" s="1">
        <v>45292</v>
      </c>
      <c r="D1322">
        <v>31779</v>
      </c>
      <c r="E1322">
        <v>940224</v>
      </c>
      <c r="F1322">
        <v>6.54</v>
      </c>
      <c r="G1322">
        <v>0.773999989</v>
      </c>
      <c r="H1322">
        <v>0</v>
      </c>
    </row>
    <row r="1323" spans="1:8" x14ac:dyDescent="0.25">
      <c r="A1323" t="s">
        <v>192</v>
      </c>
      <c r="B1323" t="s">
        <v>876</v>
      </c>
      <c r="C1323" s="1">
        <v>45323</v>
      </c>
      <c r="D1323">
        <v>34769</v>
      </c>
      <c r="E1323">
        <v>974993</v>
      </c>
      <c r="F1323">
        <v>6.56</v>
      </c>
      <c r="G1323">
        <v>0.79299998299999996</v>
      </c>
      <c r="H1323">
        <v>0</v>
      </c>
    </row>
    <row r="1324" spans="1:8" x14ac:dyDescent="0.25">
      <c r="A1324" t="s">
        <v>192</v>
      </c>
      <c r="B1324" t="s">
        <v>876</v>
      </c>
      <c r="C1324" s="1">
        <v>45352</v>
      </c>
      <c r="D1324">
        <v>42813</v>
      </c>
      <c r="E1324">
        <v>1017806</v>
      </c>
      <c r="F1324">
        <v>6.51</v>
      </c>
      <c r="G1324">
        <v>1</v>
      </c>
      <c r="H1324">
        <v>7185.9902339999999</v>
      </c>
    </row>
    <row r="1325" spans="1:8" x14ac:dyDescent="0.25">
      <c r="A1325" t="s">
        <v>192</v>
      </c>
      <c r="B1325" t="s">
        <v>876</v>
      </c>
      <c r="C1325" s="1">
        <v>45383</v>
      </c>
      <c r="D1325">
        <v>24725</v>
      </c>
      <c r="E1325">
        <v>1042531</v>
      </c>
      <c r="F1325">
        <v>6.54</v>
      </c>
      <c r="G1325">
        <v>0.633000016</v>
      </c>
      <c r="H1325">
        <v>74.599998470000003</v>
      </c>
    </row>
    <row r="1326" spans="1:8" x14ac:dyDescent="0.25">
      <c r="A1326" t="s">
        <v>192</v>
      </c>
      <c r="B1326" t="s">
        <v>876</v>
      </c>
      <c r="C1326" s="1">
        <v>45413</v>
      </c>
      <c r="D1326">
        <v>36251</v>
      </c>
      <c r="E1326">
        <v>1078782</v>
      </c>
      <c r="F1326">
        <v>6.61</v>
      </c>
      <c r="G1326">
        <v>0.709999979</v>
      </c>
      <c r="H1326">
        <v>0</v>
      </c>
    </row>
    <row r="1327" spans="1:8" x14ac:dyDescent="0.25">
      <c r="A1327" t="s">
        <v>192</v>
      </c>
      <c r="B1327" t="s">
        <v>876</v>
      </c>
      <c r="C1327" s="1">
        <v>45444</v>
      </c>
      <c r="D1327">
        <v>29999</v>
      </c>
      <c r="E1327">
        <v>1108781</v>
      </c>
      <c r="F1327">
        <v>6.63</v>
      </c>
      <c r="G1327">
        <v>0.89999997600000003</v>
      </c>
      <c r="H1327">
        <v>1810.290039</v>
      </c>
    </row>
    <row r="1328" spans="1:8" x14ac:dyDescent="0.25">
      <c r="A1328" t="s">
        <v>192</v>
      </c>
      <c r="B1328" t="s">
        <v>876</v>
      </c>
      <c r="C1328" s="1">
        <v>45474</v>
      </c>
      <c r="D1328">
        <v>35514</v>
      </c>
      <c r="E1328">
        <v>1144295</v>
      </c>
      <c r="F1328">
        <v>6.61</v>
      </c>
      <c r="G1328">
        <v>0.805999994</v>
      </c>
      <c r="H1328">
        <v>673.53997800000002</v>
      </c>
    </row>
    <row r="1329" spans="1:8" x14ac:dyDescent="0.25">
      <c r="A1329" t="s">
        <v>192</v>
      </c>
      <c r="B1329" t="s">
        <v>876</v>
      </c>
      <c r="C1329" s="1">
        <v>45505</v>
      </c>
      <c r="D1329">
        <v>37612</v>
      </c>
      <c r="E1329">
        <v>1181907</v>
      </c>
      <c r="F1329">
        <v>6.5</v>
      </c>
      <c r="G1329">
        <v>0.741999984</v>
      </c>
      <c r="H1329">
        <v>0</v>
      </c>
    </row>
    <row r="1330" spans="1:8" x14ac:dyDescent="0.25">
      <c r="A1330" t="s">
        <v>192</v>
      </c>
      <c r="B1330" t="s">
        <v>876</v>
      </c>
      <c r="C1330" s="1">
        <v>45536</v>
      </c>
      <c r="D1330">
        <v>51128</v>
      </c>
      <c r="E1330">
        <v>1233035</v>
      </c>
      <c r="F1330">
        <v>6.47</v>
      </c>
      <c r="G1330">
        <v>1.2000000479999999</v>
      </c>
      <c r="H1330">
        <v>678.16998290000004</v>
      </c>
    </row>
    <row r="1331" spans="1:8" x14ac:dyDescent="0.25">
      <c r="A1331" t="s">
        <v>192</v>
      </c>
      <c r="B1331" t="s">
        <v>876</v>
      </c>
      <c r="C1331" s="1">
        <v>45566</v>
      </c>
      <c r="D1331">
        <v>39056</v>
      </c>
      <c r="E1331">
        <v>1272091</v>
      </c>
      <c r="F1331">
        <v>6.46</v>
      </c>
      <c r="G1331">
        <v>0.935000002</v>
      </c>
      <c r="H1331">
        <v>0</v>
      </c>
    </row>
    <row r="1332" spans="1:8" x14ac:dyDescent="0.25">
      <c r="A1332" t="s">
        <v>192</v>
      </c>
      <c r="B1332" t="s">
        <v>876</v>
      </c>
      <c r="C1332" s="1">
        <v>45597</v>
      </c>
      <c r="D1332">
        <v>32667</v>
      </c>
      <c r="E1332">
        <v>1304758</v>
      </c>
      <c r="F1332">
        <v>6.57</v>
      </c>
      <c r="G1332">
        <v>0.80000001200000004</v>
      </c>
      <c r="H1332">
        <v>741.59997559999999</v>
      </c>
    </row>
    <row r="1333" spans="1:8" x14ac:dyDescent="0.25">
      <c r="A1333" t="s">
        <v>192</v>
      </c>
      <c r="B1333" t="s">
        <v>876</v>
      </c>
      <c r="C1333" s="1">
        <v>45627</v>
      </c>
      <c r="D1333">
        <v>34189</v>
      </c>
      <c r="E1333">
        <v>1338947</v>
      </c>
      <c r="F1333">
        <v>6.55</v>
      </c>
      <c r="G1333">
        <v>0.773999989</v>
      </c>
      <c r="H1333">
        <v>1721.670044</v>
      </c>
    </row>
    <row r="1334" spans="1:8" x14ac:dyDescent="0.25">
      <c r="A1334" t="s">
        <v>193</v>
      </c>
      <c r="B1334" t="s">
        <v>880</v>
      </c>
      <c r="C1334" s="1">
        <v>44562</v>
      </c>
      <c r="D1334">
        <v>38339</v>
      </c>
      <c r="E1334">
        <v>38339</v>
      </c>
      <c r="F1334">
        <v>6.49</v>
      </c>
      <c r="G1334">
        <v>0.935000002</v>
      </c>
      <c r="H1334">
        <v>0</v>
      </c>
    </row>
    <row r="1335" spans="1:8" x14ac:dyDescent="0.25">
      <c r="A1335" t="s">
        <v>193</v>
      </c>
      <c r="B1335" t="s">
        <v>880</v>
      </c>
      <c r="C1335" s="1">
        <v>44593</v>
      </c>
      <c r="D1335">
        <v>45007</v>
      </c>
      <c r="E1335">
        <v>83346</v>
      </c>
      <c r="F1335">
        <v>6.54</v>
      </c>
      <c r="G1335">
        <v>1.1069999930000001</v>
      </c>
      <c r="H1335">
        <v>0</v>
      </c>
    </row>
    <row r="1336" spans="1:8" x14ac:dyDescent="0.25">
      <c r="A1336" t="s">
        <v>193</v>
      </c>
      <c r="B1336" t="s">
        <v>880</v>
      </c>
      <c r="C1336" s="1">
        <v>44621</v>
      </c>
      <c r="D1336">
        <v>37478</v>
      </c>
      <c r="E1336">
        <v>120824</v>
      </c>
      <c r="F1336">
        <v>6.6</v>
      </c>
      <c r="G1336">
        <v>0.838999987</v>
      </c>
      <c r="H1336">
        <v>0</v>
      </c>
    </row>
    <row r="1337" spans="1:8" x14ac:dyDescent="0.25">
      <c r="A1337" t="s">
        <v>193</v>
      </c>
      <c r="B1337" t="s">
        <v>880</v>
      </c>
      <c r="C1337" s="1">
        <v>44652</v>
      </c>
      <c r="D1337">
        <v>49077</v>
      </c>
      <c r="E1337">
        <v>169901</v>
      </c>
      <c r="F1337">
        <v>6.59</v>
      </c>
      <c r="G1337">
        <v>0.96700000799999997</v>
      </c>
      <c r="H1337">
        <v>0</v>
      </c>
    </row>
    <row r="1338" spans="1:8" x14ac:dyDescent="0.25">
      <c r="A1338" t="s">
        <v>193</v>
      </c>
      <c r="B1338" t="s">
        <v>880</v>
      </c>
      <c r="C1338" s="1">
        <v>44682</v>
      </c>
      <c r="D1338">
        <v>25528</v>
      </c>
      <c r="E1338">
        <v>195429</v>
      </c>
      <c r="F1338">
        <v>6.55</v>
      </c>
      <c r="G1338">
        <v>0.58099997000000003</v>
      </c>
      <c r="H1338">
        <v>0</v>
      </c>
    </row>
    <row r="1339" spans="1:8" x14ac:dyDescent="0.25">
      <c r="A1339" t="s">
        <v>193</v>
      </c>
      <c r="B1339" t="s">
        <v>880</v>
      </c>
      <c r="C1339" s="1">
        <v>44713</v>
      </c>
      <c r="D1339">
        <v>51109</v>
      </c>
      <c r="E1339">
        <v>246538</v>
      </c>
      <c r="F1339">
        <v>6.49</v>
      </c>
      <c r="G1339">
        <v>1.0329999919999999</v>
      </c>
      <c r="H1339">
        <v>0</v>
      </c>
    </row>
    <row r="1340" spans="1:8" x14ac:dyDescent="0.25">
      <c r="A1340" t="s">
        <v>193</v>
      </c>
      <c r="B1340" t="s">
        <v>880</v>
      </c>
      <c r="C1340" s="1">
        <v>44743</v>
      </c>
      <c r="D1340">
        <v>38976</v>
      </c>
      <c r="E1340">
        <v>285514</v>
      </c>
      <c r="F1340">
        <v>6.49</v>
      </c>
      <c r="G1340">
        <v>0.805999994</v>
      </c>
      <c r="H1340">
        <v>897.32000730000004</v>
      </c>
    </row>
    <row r="1341" spans="1:8" x14ac:dyDescent="0.25">
      <c r="A1341" t="s">
        <v>193</v>
      </c>
      <c r="B1341" t="s">
        <v>880</v>
      </c>
      <c r="C1341" s="1">
        <v>44774</v>
      </c>
      <c r="D1341">
        <v>26077</v>
      </c>
      <c r="E1341">
        <v>311591</v>
      </c>
      <c r="F1341">
        <v>6.54</v>
      </c>
      <c r="G1341">
        <v>0.58099997000000003</v>
      </c>
      <c r="H1341">
        <v>6234.8999020000001</v>
      </c>
    </row>
    <row r="1342" spans="1:8" x14ac:dyDescent="0.25">
      <c r="A1342" t="s">
        <v>193</v>
      </c>
      <c r="B1342" t="s">
        <v>880</v>
      </c>
      <c r="C1342" s="1">
        <v>44805</v>
      </c>
      <c r="D1342">
        <v>39629</v>
      </c>
      <c r="E1342">
        <v>351220</v>
      </c>
      <c r="F1342">
        <v>6.58</v>
      </c>
      <c r="G1342">
        <v>0.93300002800000004</v>
      </c>
      <c r="H1342">
        <v>2112.0200199999999</v>
      </c>
    </row>
    <row r="1343" spans="1:8" x14ac:dyDescent="0.25">
      <c r="A1343" t="s">
        <v>193</v>
      </c>
      <c r="B1343" t="s">
        <v>880</v>
      </c>
      <c r="C1343" s="1">
        <v>44835</v>
      </c>
      <c r="D1343">
        <v>34040</v>
      </c>
      <c r="E1343">
        <v>385260</v>
      </c>
      <c r="F1343">
        <v>6.64</v>
      </c>
      <c r="G1343">
        <v>0.870999992</v>
      </c>
      <c r="H1343">
        <v>0</v>
      </c>
    </row>
    <row r="1344" spans="1:8" x14ac:dyDescent="0.25">
      <c r="A1344" t="s">
        <v>193</v>
      </c>
      <c r="B1344" t="s">
        <v>880</v>
      </c>
      <c r="C1344" s="1">
        <v>44866</v>
      </c>
      <c r="D1344">
        <v>38218</v>
      </c>
      <c r="E1344">
        <v>423478</v>
      </c>
      <c r="F1344">
        <v>6.55</v>
      </c>
      <c r="G1344">
        <v>0.80000001200000004</v>
      </c>
      <c r="H1344">
        <v>0</v>
      </c>
    </row>
    <row r="1345" spans="1:8" x14ac:dyDescent="0.25">
      <c r="A1345" t="s">
        <v>193</v>
      </c>
      <c r="B1345" t="s">
        <v>880</v>
      </c>
      <c r="C1345" s="1">
        <v>44896</v>
      </c>
      <c r="D1345">
        <v>36153</v>
      </c>
      <c r="E1345">
        <v>459631</v>
      </c>
      <c r="F1345">
        <v>6.54</v>
      </c>
      <c r="G1345">
        <v>0.870999992</v>
      </c>
      <c r="H1345">
        <v>3213.8400879999999</v>
      </c>
    </row>
    <row r="1346" spans="1:8" x14ac:dyDescent="0.25">
      <c r="A1346" t="s">
        <v>193</v>
      </c>
      <c r="B1346" t="s">
        <v>880</v>
      </c>
      <c r="C1346" s="1">
        <v>44927</v>
      </c>
      <c r="D1346">
        <v>36379</v>
      </c>
      <c r="E1346">
        <v>496010</v>
      </c>
      <c r="F1346">
        <v>6.52</v>
      </c>
      <c r="G1346">
        <v>0.870999992</v>
      </c>
      <c r="H1346">
        <v>0</v>
      </c>
    </row>
    <row r="1347" spans="1:8" x14ac:dyDescent="0.25">
      <c r="A1347" t="s">
        <v>193</v>
      </c>
      <c r="B1347" t="s">
        <v>880</v>
      </c>
      <c r="C1347" s="1">
        <v>44958</v>
      </c>
      <c r="D1347">
        <v>31035</v>
      </c>
      <c r="E1347">
        <v>527045</v>
      </c>
      <c r="F1347">
        <v>6.58</v>
      </c>
      <c r="G1347">
        <v>0.82099997999999996</v>
      </c>
      <c r="H1347">
        <v>0</v>
      </c>
    </row>
    <row r="1348" spans="1:8" x14ac:dyDescent="0.25">
      <c r="A1348" t="s">
        <v>193</v>
      </c>
      <c r="B1348" t="s">
        <v>880</v>
      </c>
      <c r="C1348" s="1">
        <v>44986</v>
      </c>
      <c r="D1348">
        <v>28555</v>
      </c>
      <c r="E1348">
        <v>555600</v>
      </c>
      <c r="F1348">
        <v>6.53</v>
      </c>
      <c r="G1348">
        <v>0.676999986</v>
      </c>
      <c r="H1348">
        <v>4006.6298830000001</v>
      </c>
    </row>
    <row r="1349" spans="1:8" x14ac:dyDescent="0.25">
      <c r="A1349" t="s">
        <v>193</v>
      </c>
      <c r="B1349" t="s">
        <v>880</v>
      </c>
      <c r="C1349" s="1">
        <v>45017</v>
      </c>
      <c r="D1349">
        <v>41306</v>
      </c>
      <c r="E1349">
        <v>596906</v>
      </c>
      <c r="F1349">
        <v>6.49</v>
      </c>
      <c r="G1349">
        <v>0.93300002800000004</v>
      </c>
      <c r="H1349">
        <v>0</v>
      </c>
    </row>
    <row r="1350" spans="1:8" x14ac:dyDescent="0.25">
      <c r="A1350" t="s">
        <v>193</v>
      </c>
      <c r="B1350" t="s">
        <v>880</v>
      </c>
      <c r="C1350" s="1">
        <v>45047</v>
      </c>
      <c r="D1350">
        <v>55693</v>
      </c>
      <c r="E1350">
        <v>652599</v>
      </c>
      <c r="F1350">
        <v>6.5</v>
      </c>
      <c r="G1350">
        <v>1.355000019</v>
      </c>
      <c r="H1350">
        <v>6574.8999020000001</v>
      </c>
    </row>
    <row r="1351" spans="1:8" x14ac:dyDescent="0.25">
      <c r="A1351" t="s">
        <v>193</v>
      </c>
      <c r="B1351" t="s">
        <v>880</v>
      </c>
      <c r="C1351" s="1">
        <v>45078</v>
      </c>
      <c r="D1351">
        <v>25372</v>
      </c>
      <c r="E1351">
        <v>677971</v>
      </c>
      <c r="F1351">
        <v>6.58</v>
      </c>
      <c r="G1351">
        <v>0.60000002399999997</v>
      </c>
      <c r="H1351">
        <v>1494.8199460000001</v>
      </c>
    </row>
    <row r="1352" spans="1:8" x14ac:dyDescent="0.25">
      <c r="A1352" t="s">
        <v>193</v>
      </c>
      <c r="B1352" t="s">
        <v>880</v>
      </c>
      <c r="C1352" s="1">
        <v>45108</v>
      </c>
      <c r="D1352">
        <v>44379</v>
      </c>
      <c r="E1352">
        <v>722350</v>
      </c>
      <c r="F1352">
        <v>6.59</v>
      </c>
      <c r="G1352">
        <v>1.2259999509999999</v>
      </c>
      <c r="H1352">
        <v>0</v>
      </c>
    </row>
    <row r="1353" spans="1:8" x14ac:dyDescent="0.25">
      <c r="A1353" t="s">
        <v>193</v>
      </c>
      <c r="B1353" t="s">
        <v>880</v>
      </c>
      <c r="C1353" s="1">
        <v>45139</v>
      </c>
      <c r="D1353">
        <v>29993</v>
      </c>
      <c r="E1353">
        <v>752343</v>
      </c>
      <c r="F1353">
        <v>6.5</v>
      </c>
      <c r="G1353">
        <v>0.676999986</v>
      </c>
      <c r="H1353">
        <v>4901.8598629999997</v>
      </c>
    </row>
    <row r="1354" spans="1:8" x14ac:dyDescent="0.25">
      <c r="A1354" t="s">
        <v>193</v>
      </c>
      <c r="B1354" t="s">
        <v>880</v>
      </c>
      <c r="C1354" s="1">
        <v>45170</v>
      </c>
      <c r="D1354">
        <v>27059</v>
      </c>
      <c r="E1354">
        <v>779402</v>
      </c>
      <c r="F1354">
        <v>6.45</v>
      </c>
      <c r="G1354">
        <v>0.633000016</v>
      </c>
      <c r="H1354">
        <v>1062.579956</v>
      </c>
    </row>
    <row r="1355" spans="1:8" x14ac:dyDescent="0.25">
      <c r="A1355" t="s">
        <v>193</v>
      </c>
      <c r="B1355" t="s">
        <v>880</v>
      </c>
      <c r="C1355" s="1">
        <v>45200</v>
      </c>
      <c r="D1355">
        <v>40953</v>
      </c>
      <c r="E1355">
        <v>820355</v>
      </c>
      <c r="F1355">
        <v>6.49</v>
      </c>
      <c r="G1355">
        <v>0.838999987</v>
      </c>
      <c r="H1355">
        <v>0</v>
      </c>
    </row>
    <row r="1356" spans="1:8" x14ac:dyDescent="0.25">
      <c r="A1356" t="s">
        <v>193</v>
      </c>
      <c r="B1356" t="s">
        <v>880</v>
      </c>
      <c r="C1356" s="1">
        <v>45231</v>
      </c>
      <c r="D1356">
        <v>46432</v>
      </c>
      <c r="E1356">
        <v>866787</v>
      </c>
      <c r="F1356">
        <v>6.54</v>
      </c>
      <c r="G1356">
        <v>0.93300002800000004</v>
      </c>
      <c r="H1356">
        <v>0</v>
      </c>
    </row>
    <row r="1357" spans="1:8" x14ac:dyDescent="0.25">
      <c r="A1357" t="s">
        <v>193</v>
      </c>
      <c r="B1357" t="s">
        <v>880</v>
      </c>
      <c r="C1357" s="1">
        <v>45261</v>
      </c>
      <c r="D1357">
        <v>33246</v>
      </c>
      <c r="E1357">
        <v>900033</v>
      </c>
      <c r="F1357">
        <v>6.56</v>
      </c>
      <c r="G1357">
        <v>0.676999986</v>
      </c>
      <c r="H1357">
        <v>3487.830078</v>
      </c>
    </row>
    <row r="1358" spans="1:8" x14ac:dyDescent="0.25">
      <c r="A1358" t="s">
        <v>193</v>
      </c>
      <c r="B1358" t="s">
        <v>880</v>
      </c>
      <c r="C1358" s="1">
        <v>45292</v>
      </c>
      <c r="D1358">
        <v>38568</v>
      </c>
      <c r="E1358">
        <v>938601</v>
      </c>
      <c r="F1358">
        <v>6.48</v>
      </c>
      <c r="G1358">
        <v>0.805999994</v>
      </c>
      <c r="H1358">
        <v>0</v>
      </c>
    </row>
    <row r="1359" spans="1:8" x14ac:dyDescent="0.25">
      <c r="A1359" t="s">
        <v>193</v>
      </c>
      <c r="B1359" t="s">
        <v>880</v>
      </c>
      <c r="C1359" s="1">
        <v>45323</v>
      </c>
      <c r="D1359">
        <v>32137</v>
      </c>
      <c r="E1359">
        <v>970738</v>
      </c>
      <c r="F1359">
        <v>6.45</v>
      </c>
      <c r="G1359">
        <v>0.89700001500000004</v>
      </c>
      <c r="H1359">
        <v>0</v>
      </c>
    </row>
    <row r="1360" spans="1:8" x14ac:dyDescent="0.25">
      <c r="A1360" t="s">
        <v>193</v>
      </c>
      <c r="B1360" t="s">
        <v>880</v>
      </c>
      <c r="C1360" s="1">
        <v>45352</v>
      </c>
      <c r="D1360">
        <v>27986</v>
      </c>
      <c r="E1360">
        <v>998724</v>
      </c>
      <c r="F1360">
        <v>6.38</v>
      </c>
      <c r="G1360">
        <v>0.644999981</v>
      </c>
      <c r="H1360">
        <v>0</v>
      </c>
    </row>
    <row r="1361" spans="1:8" x14ac:dyDescent="0.25">
      <c r="A1361" t="s">
        <v>193</v>
      </c>
      <c r="B1361" t="s">
        <v>880</v>
      </c>
      <c r="C1361" s="1">
        <v>45383</v>
      </c>
      <c r="D1361">
        <v>24634</v>
      </c>
      <c r="E1361">
        <v>1023358</v>
      </c>
      <c r="F1361">
        <v>6.36</v>
      </c>
      <c r="G1361">
        <v>0.76700002</v>
      </c>
      <c r="H1361">
        <v>0</v>
      </c>
    </row>
    <row r="1362" spans="1:8" x14ac:dyDescent="0.25">
      <c r="A1362" t="s">
        <v>193</v>
      </c>
      <c r="B1362" t="s">
        <v>880</v>
      </c>
      <c r="C1362" s="1">
        <v>45413</v>
      </c>
      <c r="D1362">
        <v>39440</v>
      </c>
      <c r="E1362">
        <v>1062798</v>
      </c>
      <c r="F1362">
        <v>6.45</v>
      </c>
      <c r="G1362">
        <v>0.838999987</v>
      </c>
      <c r="H1362">
        <v>0</v>
      </c>
    </row>
    <row r="1363" spans="1:8" x14ac:dyDescent="0.25">
      <c r="A1363" t="s">
        <v>193</v>
      </c>
      <c r="B1363" t="s">
        <v>880</v>
      </c>
      <c r="C1363" s="1">
        <v>45444</v>
      </c>
      <c r="D1363">
        <v>45113</v>
      </c>
      <c r="E1363">
        <v>1107911</v>
      </c>
      <c r="F1363">
        <v>6.5</v>
      </c>
      <c r="G1363">
        <v>0.93300002800000004</v>
      </c>
      <c r="H1363">
        <v>4274.9702150000003</v>
      </c>
    </row>
    <row r="1364" spans="1:8" x14ac:dyDescent="0.25">
      <c r="A1364" t="s">
        <v>193</v>
      </c>
      <c r="B1364" t="s">
        <v>880</v>
      </c>
      <c r="C1364" s="1">
        <v>45474</v>
      </c>
      <c r="D1364">
        <v>28420</v>
      </c>
      <c r="E1364">
        <v>1136331</v>
      </c>
      <c r="F1364">
        <v>6.51</v>
      </c>
      <c r="G1364">
        <v>0.58099997000000003</v>
      </c>
      <c r="H1364">
        <v>3264.8400879999999</v>
      </c>
    </row>
    <row r="1365" spans="1:8" x14ac:dyDescent="0.25">
      <c r="A1365" t="s">
        <v>193</v>
      </c>
      <c r="B1365" t="s">
        <v>880</v>
      </c>
      <c r="C1365" s="1">
        <v>45505</v>
      </c>
      <c r="D1365">
        <v>28744</v>
      </c>
      <c r="E1365">
        <v>1165075</v>
      </c>
      <c r="F1365">
        <v>6.52</v>
      </c>
      <c r="G1365">
        <v>0.676999986</v>
      </c>
      <c r="H1365">
        <v>0</v>
      </c>
    </row>
    <row r="1366" spans="1:8" x14ac:dyDescent="0.25">
      <c r="A1366" t="s">
        <v>193</v>
      </c>
      <c r="B1366" t="s">
        <v>880</v>
      </c>
      <c r="C1366" s="1">
        <v>45536</v>
      </c>
      <c r="D1366">
        <v>39568</v>
      </c>
      <c r="E1366">
        <v>1204643</v>
      </c>
      <c r="F1366">
        <v>6.57</v>
      </c>
      <c r="G1366">
        <v>0.93300002800000004</v>
      </c>
      <c r="H1366">
        <v>2224.3500979999999</v>
      </c>
    </row>
    <row r="1367" spans="1:8" x14ac:dyDescent="0.25">
      <c r="A1367" t="s">
        <v>193</v>
      </c>
      <c r="B1367" t="s">
        <v>880</v>
      </c>
      <c r="C1367" s="1">
        <v>45566</v>
      </c>
      <c r="D1367">
        <v>37895</v>
      </c>
      <c r="E1367">
        <v>1242538</v>
      </c>
      <c r="F1367">
        <v>6.6</v>
      </c>
      <c r="G1367">
        <v>0.870999992</v>
      </c>
      <c r="H1367">
        <v>804.91998290000004</v>
      </c>
    </row>
    <row r="1368" spans="1:8" x14ac:dyDescent="0.25">
      <c r="A1368" t="s">
        <v>193</v>
      </c>
      <c r="B1368" t="s">
        <v>880</v>
      </c>
      <c r="C1368" s="1">
        <v>45597</v>
      </c>
      <c r="D1368">
        <v>38968</v>
      </c>
      <c r="E1368">
        <v>1281506</v>
      </c>
      <c r="F1368">
        <v>6.59</v>
      </c>
      <c r="G1368">
        <v>0.73299998</v>
      </c>
      <c r="H1368">
        <v>0</v>
      </c>
    </row>
    <row r="1369" spans="1:8" x14ac:dyDescent="0.25">
      <c r="A1369" t="s">
        <v>193</v>
      </c>
      <c r="B1369" t="s">
        <v>880</v>
      </c>
      <c r="C1369" s="1">
        <v>45627</v>
      </c>
      <c r="D1369">
        <v>31467</v>
      </c>
      <c r="E1369">
        <v>1312973</v>
      </c>
      <c r="F1369">
        <v>6.55</v>
      </c>
      <c r="G1369">
        <v>0.741999984</v>
      </c>
      <c r="H1369">
        <v>5436.0898440000001</v>
      </c>
    </row>
    <row r="1370" spans="1:8" x14ac:dyDescent="0.25">
      <c r="A1370" t="s">
        <v>194</v>
      </c>
      <c r="B1370" t="s">
        <v>878</v>
      </c>
      <c r="C1370" s="1">
        <v>44562</v>
      </c>
      <c r="D1370">
        <v>50654</v>
      </c>
      <c r="E1370">
        <v>50654</v>
      </c>
      <c r="F1370">
        <v>6.6</v>
      </c>
      <c r="G1370">
        <v>1.065000057</v>
      </c>
      <c r="H1370">
        <v>2859.8100589999999</v>
      </c>
    </row>
    <row r="1371" spans="1:8" x14ac:dyDescent="0.25">
      <c r="A1371" t="s">
        <v>194</v>
      </c>
      <c r="B1371" t="s">
        <v>878</v>
      </c>
      <c r="C1371" s="1">
        <v>44593</v>
      </c>
      <c r="D1371">
        <v>21947</v>
      </c>
      <c r="E1371">
        <v>72601</v>
      </c>
      <c r="F1371">
        <v>6.52</v>
      </c>
      <c r="G1371">
        <v>0.536000013</v>
      </c>
      <c r="H1371">
        <v>0</v>
      </c>
    </row>
    <row r="1372" spans="1:8" x14ac:dyDescent="0.25">
      <c r="A1372" t="s">
        <v>194</v>
      </c>
      <c r="B1372" t="s">
        <v>878</v>
      </c>
      <c r="C1372" s="1">
        <v>44621</v>
      </c>
      <c r="D1372">
        <v>33587</v>
      </c>
      <c r="E1372">
        <v>106188</v>
      </c>
      <c r="F1372">
        <v>6.49</v>
      </c>
      <c r="G1372">
        <v>0.805999994</v>
      </c>
      <c r="H1372">
        <v>0</v>
      </c>
    </row>
    <row r="1373" spans="1:8" x14ac:dyDescent="0.25">
      <c r="A1373" t="s">
        <v>194</v>
      </c>
      <c r="B1373" t="s">
        <v>878</v>
      </c>
      <c r="C1373" s="1">
        <v>44652</v>
      </c>
      <c r="D1373">
        <v>34928</v>
      </c>
      <c r="E1373">
        <v>141116</v>
      </c>
      <c r="F1373">
        <v>6.46</v>
      </c>
      <c r="G1373">
        <v>1</v>
      </c>
      <c r="H1373">
        <v>2843.679932</v>
      </c>
    </row>
    <row r="1374" spans="1:8" x14ac:dyDescent="0.25">
      <c r="A1374" t="s">
        <v>194</v>
      </c>
      <c r="B1374" t="s">
        <v>878</v>
      </c>
      <c r="C1374" s="1">
        <v>44682</v>
      </c>
      <c r="D1374">
        <v>28468</v>
      </c>
      <c r="E1374">
        <v>169584</v>
      </c>
      <c r="F1374">
        <v>6.46</v>
      </c>
      <c r="G1374">
        <v>0.773999989</v>
      </c>
      <c r="H1374">
        <v>6604.3999020000001</v>
      </c>
    </row>
    <row r="1375" spans="1:8" x14ac:dyDescent="0.25">
      <c r="A1375" t="s">
        <v>194</v>
      </c>
      <c r="B1375" t="s">
        <v>878</v>
      </c>
      <c r="C1375" s="1">
        <v>44713</v>
      </c>
      <c r="D1375">
        <v>35166</v>
      </c>
      <c r="E1375">
        <v>204750</v>
      </c>
      <c r="F1375">
        <v>6.48</v>
      </c>
      <c r="G1375">
        <v>0.76700002</v>
      </c>
      <c r="H1375">
        <v>4274.7597660000001</v>
      </c>
    </row>
    <row r="1376" spans="1:8" x14ac:dyDescent="0.25">
      <c r="A1376" t="s">
        <v>194</v>
      </c>
      <c r="B1376" t="s">
        <v>878</v>
      </c>
      <c r="C1376" s="1">
        <v>44743</v>
      </c>
      <c r="D1376">
        <v>46157</v>
      </c>
      <c r="E1376">
        <v>250907</v>
      </c>
      <c r="F1376">
        <v>6.5</v>
      </c>
      <c r="G1376">
        <v>1.065000057</v>
      </c>
      <c r="H1376">
        <v>0</v>
      </c>
    </row>
    <row r="1377" spans="1:8" x14ac:dyDescent="0.25">
      <c r="A1377" t="s">
        <v>194</v>
      </c>
      <c r="B1377" t="s">
        <v>878</v>
      </c>
      <c r="C1377" s="1">
        <v>44774</v>
      </c>
      <c r="D1377">
        <v>23129</v>
      </c>
      <c r="E1377">
        <v>274036</v>
      </c>
      <c r="F1377">
        <v>6.5</v>
      </c>
      <c r="G1377">
        <v>0.515999973</v>
      </c>
      <c r="H1377">
        <v>6210.8100590000004</v>
      </c>
    </row>
    <row r="1378" spans="1:8" x14ac:dyDescent="0.25">
      <c r="A1378" t="s">
        <v>194</v>
      </c>
      <c r="B1378" t="s">
        <v>878</v>
      </c>
      <c r="C1378" s="1">
        <v>44805</v>
      </c>
      <c r="D1378">
        <v>28226</v>
      </c>
      <c r="E1378">
        <v>302262</v>
      </c>
      <c r="F1378">
        <v>6.5</v>
      </c>
      <c r="G1378">
        <v>0.66699999600000004</v>
      </c>
      <c r="H1378">
        <v>0</v>
      </c>
    </row>
    <row r="1379" spans="1:8" x14ac:dyDescent="0.25">
      <c r="A1379" t="s">
        <v>194</v>
      </c>
      <c r="B1379" t="s">
        <v>878</v>
      </c>
      <c r="C1379" s="1">
        <v>44835</v>
      </c>
      <c r="D1379">
        <v>34127</v>
      </c>
      <c r="E1379">
        <v>336389</v>
      </c>
      <c r="F1379">
        <v>6.49</v>
      </c>
      <c r="G1379">
        <v>0.805999994</v>
      </c>
      <c r="H1379">
        <v>1386.290039</v>
      </c>
    </row>
    <row r="1380" spans="1:8" x14ac:dyDescent="0.25">
      <c r="A1380" t="s">
        <v>194</v>
      </c>
      <c r="B1380" t="s">
        <v>878</v>
      </c>
      <c r="C1380" s="1">
        <v>44866</v>
      </c>
      <c r="D1380">
        <v>37139</v>
      </c>
      <c r="E1380">
        <v>373528</v>
      </c>
      <c r="F1380">
        <v>6.5</v>
      </c>
      <c r="G1380">
        <v>0.96700000799999997</v>
      </c>
      <c r="H1380">
        <v>0</v>
      </c>
    </row>
    <row r="1381" spans="1:8" x14ac:dyDescent="0.25">
      <c r="A1381" t="s">
        <v>194</v>
      </c>
      <c r="B1381" t="s">
        <v>878</v>
      </c>
      <c r="C1381" s="1">
        <v>44896</v>
      </c>
      <c r="D1381">
        <v>25639</v>
      </c>
      <c r="E1381">
        <v>399167</v>
      </c>
      <c r="F1381">
        <v>6.52</v>
      </c>
      <c r="G1381">
        <v>0.644999981</v>
      </c>
      <c r="H1381">
        <v>3141.75</v>
      </c>
    </row>
    <row r="1382" spans="1:8" x14ac:dyDescent="0.25">
      <c r="A1382" t="s">
        <v>194</v>
      </c>
      <c r="B1382" t="s">
        <v>878</v>
      </c>
      <c r="C1382" s="1">
        <v>44927</v>
      </c>
      <c r="D1382">
        <v>43263</v>
      </c>
      <c r="E1382">
        <v>442430</v>
      </c>
      <c r="F1382">
        <v>6.51</v>
      </c>
      <c r="G1382">
        <v>0.902999997</v>
      </c>
      <c r="H1382">
        <v>0</v>
      </c>
    </row>
    <row r="1383" spans="1:8" x14ac:dyDescent="0.25">
      <c r="A1383" t="s">
        <v>194</v>
      </c>
      <c r="B1383" t="s">
        <v>878</v>
      </c>
      <c r="C1383" s="1">
        <v>44958</v>
      </c>
      <c r="D1383">
        <v>22017</v>
      </c>
      <c r="E1383">
        <v>464447</v>
      </c>
      <c r="F1383">
        <v>6.46</v>
      </c>
      <c r="G1383">
        <v>0.463999987</v>
      </c>
      <c r="H1383">
        <v>0</v>
      </c>
    </row>
    <row r="1384" spans="1:8" x14ac:dyDescent="0.25">
      <c r="A1384" t="s">
        <v>194</v>
      </c>
      <c r="B1384" t="s">
        <v>878</v>
      </c>
      <c r="C1384" s="1">
        <v>44986</v>
      </c>
      <c r="D1384">
        <v>21081</v>
      </c>
      <c r="E1384">
        <v>485528</v>
      </c>
      <c r="F1384">
        <v>6.42</v>
      </c>
      <c r="G1384">
        <v>0.547999978</v>
      </c>
      <c r="H1384">
        <v>0</v>
      </c>
    </row>
    <row r="1385" spans="1:8" x14ac:dyDescent="0.25">
      <c r="A1385" t="s">
        <v>194</v>
      </c>
      <c r="B1385" t="s">
        <v>878</v>
      </c>
      <c r="C1385" s="1">
        <v>45017</v>
      </c>
      <c r="D1385">
        <v>29128</v>
      </c>
      <c r="E1385">
        <v>514656</v>
      </c>
      <c r="F1385">
        <v>6.43</v>
      </c>
      <c r="G1385">
        <v>0.66699999600000004</v>
      </c>
      <c r="H1385">
        <v>0</v>
      </c>
    </row>
    <row r="1386" spans="1:8" x14ac:dyDescent="0.25">
      <c r="A1386" t="s">
        <v>194</v>
      </c>
      <c r="B1386" t="s">
        <v>878</v>
      </c>
      <c r="C1386" s="1">
        <v>45047</v>
      </c>
      <c r="D1386">
        <v>35437</v>
      </c>
      <c r="E1386">
        <v>550093</v>
      </c>
      <c r="F1386">
        <v>6.44</v>
      </c>
      <c r="G1386">
        <v>0.870999992</v>
      </c>
      <c r="H1386">
        <v>0</v>
      </c>
    </row>
    <row r="1387" spans="1:8" x14ac:dyDescent="0.25">
      <c r="A1387" t="s">
        <v>194</v>
      </c>
      <c r="B1387" t="s">
        <v>878</v>
      </c>
      <c r="C1387" s="1">
        <v>45078</v>
      </c>
      <c r="D1387">
        <v>31549</v>
      </c>
      <c r="E1387">
        <v>581642</v>
      </c>
      <c r="F1387">
        <v>6.53</v>
      </c>
      <c r="G1387">
        <v>0.76700002</v>
      </c>
      <c r="H1387">
        <v>0</v>
      </c>
    </row>
    <row r="1388" spans="1:8" x14ac:dyDescent="0.25">
      <c r="A1388" t="s">
        <v>194</v>
      </c>
      <c r="B1388" t="s">
        <v>878</v>
      </c>
      <c r="C1388" s="1">
        <v>45108</v>
      </c>
      <c r="D1388">
        <v>46180</v>
      </c>
      <c r="E1388">
        <v>627822</v>
      </c>
      <c r="F1388">
        <v>6.54</v>
      </c>
      <c r="G1388">
        <v>0.902999997</v>
      </c>
      <c r="H1388">
        <v>3514.929932</v>
      </c>
    </row>
    <row r="1389" spans="1:8" x14ac:dyDescent="0.25">
      <c r="A1389" t="s">
        <v>194</v>
      </c>
      <c r="B1389" t="s">
        <v>878</v>
      </c>
      <c r="C1389" s="1">
        <v>45139</v>
      </c>
      <c r="D1389">
        <v>28560</v>
      </c>
      <c r="E1389">
        <v>656382</v>
      </c>
      <c r="F1389">
        <v>6.53</v>
      </c>
      <c r="G1389">
        <v>0.741999984</v>
      </c>
      <c r="H1389">
        <v>507.92001340000002</v>
      </c>
    </row>
    <row r="1390" spans="1:8" x14ac:dyDescent="0.25">
      <c r="A1390" t="s">
        <v>194</v>
      </c>
      <c r="B1390" t="s">
        <v>878</v>
      </c>
      <c r="C1390" s="1">
        <v>45170</v>
      </c>
      <c r="D1390">
        <v>24913</v>
      </c>
      <c r="E1390">
        <v>681295</v>
      </c>
      <c r="F1390">
        <v>6.59</v>
      </c>
      <c r="G1390">
        <v>0.69999998799999996</v>
      </c>
      <c r="H1390">
        <v>0</v>
      </c>
    </row>
    <row r="1391" spans="1:8" x14ac:dyDescent="0.25">
      <c r="A1391" t="s">
        <v>194</v>
      </c>
      <c r="B1391" t="s">
        <v>878</v>
      </c>
      <c r="C1391" s="1">
        <v>45200</v>
      </c>
      <c r="D1391">
        <v>39847</v>
      </c>
      <c r="E1391">
        <v>721142</v>
      </c>
      <c r="F1391">
        <v>6.54</v>
      </c>
      <c r="G1391">
        <v>0.902999997</v>
      </c>
      <c r="H1391">
        <v>1332.030029</v>
      </c>
    </row>
    <row r="1392" spans="1:8" x14ac:dyDescent="0.25">
      <c r="A1392" t="s">
        <v>194</v>
      </c>
      <c r="B1392" t="s">
        <v>878</v>
      </c>
      <c r="C1392" s="1">
        <v>45231</v>
      </c>
      <c r="D1392">
        <v>34430</v>
      </c>
      <c r="E1392">
        <v>755572</v>
      </c>
      <c r="F1392">
        <v>6.54</v>
      </c>
      <c r="G1392">
        <v>0.866999984</v>
      </c>
      <c r="H1392">
        <v>0</v>
      </c>
    </row>
    <row r="1393" spans="1:8" x14ac:dyDescent="0.25">
      <c r="A1393" t="s">
        <v>194</v>
      </c>
      <c r="B1393" t="s">
        <v>878</v>
      </c>
      <c r="C1393" s="1">
        <v>45261</v>
      </c>
      <c r="D1393">
        <v>42300</v>
      </c>
      <c r="E1393">
        <v>797872</v>
      </c>
      <c r="F1393">
        <v>6.45</v>
      </c>
      <c r="G1393">
        <v>0.967999995</v>
      </c>
      <c r="H1393">
        <v>3682.1000979999999</v>
      </c>
    </row>
    <row r="1394" spans="1:8" x14ac:dyDescent="0.25">
      <c r="A1394" t="s">
        <v>194</v>
      </c>
      <c r="B1394" t="s">
        <v>878</v>
      </c>
      <c r="C1394" s="1">
        <v>45292</v>
      </c>
      <c r="D1394">
        <v>32057</v>
      </c>
      <c r="E1394">
        <v>829929</v>
      </c>
      <c r="F1394">
        <v>6.42</v>
      </c>
      <c r="G1394">
        <v>0.805999994</v>
      </c>
      <c r="H1394">
        <v>0</v>
      </c>
    </row>
    <row r="1395" spans="1:8" x14ac:dyDescent="0.25">
      <c r="A1395" t="s">
        <v>194</v>
      </c>
      <c r="B1395" t="s">
        <v>878</v>
      </c>
      <c r="C1395" s="1">
        <v>45323</v>
      </c>
      <c r="D1395">
        <v>43645</v>
      </c>
      <c r="E1395">
        <v>873574</v>
      </c>
      <c r="F1395">
        <v>6.5</v>
      </c>
      <c r="G1395">
        <v>0.930999994</v>
      </c>
      <c r="H1395">
        <v>6714.1000979999999</v>
      </c>
    </row>
    <row r="1396" spans="1:8" x14ac:dyDescent="0.25">
      <c r="A1396" t="s">
        <v>194</v>
      </c>
      <c r="B1396" t="s">
        <v>878</v>
      </c>
      <c r="C1396" s="1">
        <v>45352</v>
      </c>
      <c r="D1396">
        <v>47180</v>
      </c>
      <c r="E1396">
        <v>920754</v>
      </c>
      <c r="F1396">
        <v>6.49</v>
      </c>
      <c r="G1396">
        <v>1</v>
      </c>
      <c r="H1396">
        <v>0</v>
      </c>
    </row>
    <row r="1397" spans="1:8" x14ac:dyDescent="0.25">
      <c r="A1397" t="s">
        <v>194</v>
      </c>
      <c r="B1397" t="s">
        <v>878</v>
      </c>
      <c r="C1397" s="1">
        <v>45383</v>
      </c>
      <c r="D1397">
        <v>28366</v>
      </c>
      <c r="E1397">
        <v>949120</v>
      </c>
      <c r="F1397">
        <v>6.5</v>
      </c>
      <c r="G1397">
        <v>0.66699999600000004</v>
      </c>
      <c r="H1397">
        <v>651.51000980000003</v>
      </c>
    </row>
    <row r="1398" spans="1:8" x14ac:dyDescent="0.25">
      <c r="A1398" t="s">
        <v>194</v>
      </c>
      <c r="B1398" t="s">
        <v>878</v>
      </c>
      <c r="C1398" s="1">
        <v>45413</v>
      </c>
      <c r="D1398">
        <v>22174</v>
      </c>
      <c r="E1398">
        <v>971294</v>
      </c>
      <c r="F1398">
        <v>6.52</v>
      </c>
      <c r="G1398">
        <v>0.58099997000000003</v>
      </c>
      <c r="H1398">
        <v>1085.3599850000001</v>
      </c>
    </row>
    <row r="1399" spans="1:8" x14ac:dyDescent="0.25">
      <c r="A1399" t="s">
        <v>194</v>
      </c>
      <c r="B1399" t="s">
        <v>878</v>
      </c>
      <c r="C1399" s="1">
        <v>45444</v>
      </c>
      <c r="D1399">
        <v>43350</v>
      </c>
      <c r="E1399">
        <v>1014644</v>
      </c>
      <c r="F1399">
        <v>6.52</v>
      </c>
      <c r="G1399">
        <v>0.93300002800000004</v>
      </c>
      <c r="H1399">
        <v>575.17999269999996</v>
      </c>
    </row>
    <row r="1400" spans="1:8" x14ac:dyDescent="0.25">
      <c r="A1400" t="s">
        <v>194</v>
      </c>
      <c r="B1400" t="s">
        <v>878</v>
      </c>
      <c r="C1400" s="1">
        <v>45474</v>
      </c>
      <c r="D1400">
        <v>31939</v>
      </c>
      <c r="E1400">
        <v>1046583</v>
      </c>
      <c r="F1400">
        <v>6.6</v>
      </c>
      <c r="G1400">
        <v>0.838999987</v>
      </c>
      <c r="H1400">
        <v>2464.580078</v>
      </c>
    </row>
    <row r="1401" spans="1:8" x14ac:dyDescent="0.25">
      <c r="A1401" t="s">
        <v>194</v>
      </c>
      <c r="B1401" t="s">
        <v>878</v>
      </c>
      <c r="C1401" s="1">
        <v>45505</v>
      </c>
      <c r="D1401">
        <v>37334</v>
      </c>
      <c r="E1401">
        <v>1083917</v>
      </c>
      <c r="F1401">
        <v>6.62</v>
      </c>
      <c r="G1401">
        <v>0.805999994</v>
      </c>
      <c r="H1401">
        <v>2905.5</v>
      </c>
    </row>
    <row r="1402" spans="1:8" x14ac:dyDescent="0.25">
      <c r="A1402" t="s">
        <v>194</v>
      </c>
      <c r="B1402" t="s">
        <v>878</v>
      </c>
      <c r="C1402" s="1">
        <v>45536</v>
      </c>
      <c r="D1402">
        <v>34631</v>
      </c>
      <c r="E1402">
        <v>1118548</v>
      </c>
      <c r="F1402">
        <v>6.65</v>
      </c>
      <c r="G1402">
        <v>0.83300000399999996</v>
      </c>
      <c r="H1402">
        <v>3989.6599120000001</v>
      </c>
    </row>
    <row r="1403" spans="1:8" x14ac:dyDescent="0.25">
      <c r="A1403" t="s">
        <v>194</v>
      </c>
      <c r="B1403" t="s">
        <v>878</v>
      </c>
      <c r="C1403" s="1">
        <v>45566</v>
      </c>
      <c r="D1403">
        <v>40101</v>
      </c>
      <c r="E1403">
        <v>1158649</v>
      </c>
      <c r="F1403">
        <v>6.62</v>
      </c>
      <c r="G1403">
        <v>1</v>
      </c>
      <c r="H1403">
        <v>3468.8500979999999</v>
      </c>
    </row>
    <row r="1404" spans="1:8" x14ac:dyDescent="0.25">
      <c r="A1404" t="s">
        <v>194</v>
      </c>
      <c r="B1404" t="s">
        <v>878</v>
      </c>
      <c r="C1404" s="1">
        <v>45597</v>
      </c>
      <c r="D1404">
        <v>41080</v>
      </c>
      <c r="E1404">
        <v>1199729</v>
      </c>
      <c r="F1404">
        <v>6.58</v>
      </c>
      <c r="G1404">
        <v>0.96700000799999997</v>
      </c>
      <c r="H1404">
        <v>5543.9902339999999</v>
      </c>
    </row>
    <row r="1405" spans="1:8" x14ac:dyDescent="0.25">
      <c r="A1405" t="s">
        <v>194</v>
      </c>
      <c r="B1405" t="s">
        <v>878</v>
      </c>
      <c r="C1405" s="1">
        <v>45627</v>
      </c>
      <c r="D1405">
        <v>41378</v>
      </c>
      <c r="E1405">
        <v>1241107</v>
      </c>
      <c r="F1405">
        <v>6.55</v>
      </c>
      <c r="G1405">
        <v>0.935000002</v>
      </c>
      <c r="H1405">
        <v>0</v>
      </c>
    </row>
    <row r="1406" spans="1:8" x14ac:dyDescent="0.25">
      <c r="A1406" t="s">
        <v>195</v>
      </c>
      <c r="B1406" t="s">
        <v>876</v>
      </c>
      <c r="C1406" s="1">
        <v>44562</v>
      </c>
      <c r="D1406">
        <v>34676</v>
      </c>
      <c r="E1406">
        <v>34676</v>
      </c>
      <c r="F1406">
        <v>6.54</v>
      </c>
      <c r="G1406">
        <v>0.870999992</v>
      </c>
      <c r="H1406">
        <v>0</v>
      </c>
    </row>
    <row r="1407" spans="1:8" x14ac:dyDescent="0.25">
      <c r="A1407" t="s">
        <v>195</v>
      </c>
      <c r="B1407" t="s">
        <v>876</v>
      </c>
      <c r="C1407" s="1">
        <v>44593</v>
      </c>
      <c r="D1407">
        <v>40909</v>
      </c>
      <c r="E1407">
        <v>75585</v>
      </c>
      <c r="F1407">
        <v>6.47</v>
      </c>
      <c r="G1407">
        <v>0.89300000700000004</v>
      </c>
      <c r="H1407">
        <v>0</v>
      </c>
    </row>
    <row r="1408" spans="1:8" x14ac:dyDescent="0.25">
      <c r="A1408" t="s">
        <v>195</v>
      </c>
      <c r="B1408" t="s">
        <v>876</v>
      </c>
      <c r="C1408" s="1">
        <v>44621</v>
      </c>
      <c r="D1408">
        <v>37912</v>
      </c>
      <c r="E1408">
        <v>113497</v>
      </c>
      <c r="F1408">
        <v>6.55</v>
      </c>
      <c r="G1408">
        <v>0.805999994</v>
      </c>
      <c r="H1408">
        <v>0</v>
      </c>
    </row>
    <row r="1409" spans="1:8" x14ac:dyDescent="0.25">
      <c r="A1409" t="s">
        <v>195</v>
      </c>
      <c r="B1409" t="s">
        <v>876</v>
      </c>
      <c r="C1409" s="1">
        <v>44652</v>
      </c>
      <c r="D1409">
        <v>27472</v>
      </c>
      <c r="E1409">
        <v>140969</v>
      </c>
      <c r="F1409">
        <v>6.52</v>
      </c>
      <c r="G1409">
        <v>0.60000002399999997</v>
      </c>
      <c r="H1409">
        <v>906.19000240000003</v>
      </c>
    </row>
    <row r="1410" spans="1:8" x14ac:dyDescent="0.25">
      <c r="A1410" t="s">
        <v>195</v>
      </c>
      <c r="B1410" t="s">
        <v>876</v>
      </c>
      <c r="C1410" s="1">
        <v>44682</v>
      </c>
      <c r="D1410">
        <v>42201</v>
      </c>
      <c r="E1410">
        <v>183170</v>
      </c>
      <c r="F1410">
        <v>6.58</v>
      </c>
      <c r="G1410">
        <v>0.838999987</v>
      </c>
      <c r="H1410">
        <v>719.71002199999998</v>
      </c>
    </row>
    <row r="1411" spans="1:8" x14ac:dyDescent="0.25">
      <c r="A1411" t="s">
        <v>195</v>
      </c>
      <c r="B1411" t="s">
        <v>876</v>
      </c>
      <c r="C1411" s="1">
        <v>44713</v>
      </c>
      <c r="D1411">
        <v>49055</v>
      </c>
      <c r="E1411">
        <v>232225</v>
      </c>
      <c r="F1411">
        <v>6.48</v>
      </c>
      <c r="G1411">
        <v>1.0670000310000001</v>
      </c>
      <c r="H1411">
        <v>1411.23999</v>
      </c>
    </row>
    <row r="1412" spans="1:8" x14ac:dyDescent="0.25">
      <c r="A1412" t="s">
        <v>195</v>
      </c>
      <c r="B1412" t="s">
        <v>876</v>
      </c>
      <c r="C1412" s="1">
        <v>44743</v>
      </c>
      <c r="D1412">
        <v>35145</v>
      </c>
      <c r="E1412">
        <v>267370</v>
      </c>
      <c r="F1412">
        <v>6.5</v>
      </c>
      <c r="G1412">
        <v>0.838999987</v>
      </c>
      <c r="H1412">
        <v>178.5899963</v>
      </c>
    </row>
    <row r="1413" spans="1:8" x14ac:dyDescent="0.25">
      <c r="A1413" t="s">
        <v>195</v>
      </c>
      <c r="B1413" t="s">
        <v>876</v>
      </c>
      <c r="C1413" s="1">
        <v>44774</v>
      </c>
      <c r="D1413">
        <v>38341</v>
      </c>
      <c r="E1413">
        <v>305711</v>
      </c>
      <c r="F1413">
        <v>6.49</v>
      </c>
      <c r="G1413">
        <v>0.870999992</v>
      </c>
      <c r="H1413">
        <v>0</v>
      </c>
    </row>
    <row r="1414" spans="1:8" x14ac:dyDescent="0.25">
      <c r="A1414" t="s">
        <v>195</v>
      </c>
      <c r="B1414" t="s">
        <v>876</v>
      </c>
      <c r="C1414" s="1">
        <v>44805</v>
      </c>
      <c r="D1414">
        <v>32528</v>
      </c>
      <c r="E1414">
        <v>338239</v>
      </c>
      <c r="F1414">
        <v>6.44</v>
      </c>
      <c r="G1414">
        <v>0.93300002800000004</v>
      </c>
      <c r="H1414">
        <v>0</v>
      </c>
    </row>
    <row r="1415" spans="1:8" x14ac:dyDescent="0.25">
      <c r="A1415" t="s">
        <v>195</v>
      </c>
      <c r="B1415" t="s">
        <v>876</v>
      </c>
      <c r="C1415" s="1">
        <v>44835</v>
      </c>
      <c r="D1415">
        <v>37378</v>
      </c>
      <c r="E1415">
        <v>375617</v>
      </c>
      <c r="F1415">
        <v>6.44</v>
      </c>
      <c r="G1415">
        <v>0.870999992</v>
      </c>
      <c r="H1415">
        <v>0</v>
      </c>
    </row>
    <row r="1416" spans="1:8" x14ac:dyDescent="0.25">
      <c r="A1416" t="s">
        <v>195</v>
      </c>
      <c r="B1416" t="s">
        <v>876</v>
      </c>
      <c r="C1416" s="1">
        <v>44866</v>
      </c>
      <c r="D1416">
        <v>30143</v>
      </c>
      <c r="E1416">
        <v>405760</v>
      </c>
      <c r="F1416">
        <v>6.37</v>
      </c>
      <c r="G1416">
        <v>0.73299998</v>
      </c>
      <c r="H1416">
        <v>1939.380005</v>
      </c>
    </row>
    <row r="1417" spans="1:8" x14ac:dyDescent="0.25">
      <c r="A1417" t="s">
        <v>195</v>
      </c>
      <c r="B1417" t="s">
        <v>876</v>
      </c>
      <c r="C1417" s="1">
        <v>44896</v>
      </c>
      <c r="D1417">
        <v>42368</v>
      </c>
      <c r="E1417">
        <v>448128</v>
      </c>
      <c r="F1417">
        <v>6.48</v>
      </c>
      <c r="G1417">
        <v>0.838999987</v>
      </c>
      <c r="H1417">
        <v>0</v>
      </c>
    </row>
    <row r="1418" spans="1:8" x14ac:dyDescent="0.25">
      <c r="A1418" t="s">
        <v>195</v>
      </c>
      <c r="B1418" t="s">
        <v>876</v>
      </c>
      <c r="C1418" s="1">
        <v>44927</v>
      </c>
      <c r="D1418">
        <v>51817</v>
      </c>
      <c r="E1418">
        <v>499945</v>
      </c>
      <c r="F1418">
        <v>6.42</v>
      </c>
      <c r="G1418">
        <v>1.194000006</v>
      </c>
      <c r="H1418">
        <v>0</v>
      </c>
    </row>
    <row r="1419" spans="1:8" x14ac:dyDescent="0.25">
      <c r="A1419" t="s">
        <v>195</v>
      </c>
      <c r="B1419" t="s">
        <v>876</v>
      </c>
      <c r="C1419" s="1">
        <v>44958</v>
      </c>
      <c r="D1419">
        <v>42658</v>
      </c>
      <c r="E1419">
        <v>542603</v>
      </c>
      <c r="F1419">
        <v>6.43</v>
      </c>
      <c r="G1419">
        <v>0.85699999299999996</v>
      </c>
      <c r="H1419">
        <v>0</v>
      </c>
    </row>
    <row r="1420" spans="1:8" x14ac:dyDescent="0.25">
      <c r="A1420" t="s">
        <v>195</v>
      </c>
      <c r="B1420" t="s">
        <v>876</v>
      </c>
      <c r="C1420" s="1">
        <v>44986</v>
      </c>
      <c r="D1420">
        <v>40810</v>
      </c>
      <c r="E1420">
        <v>583413</v>
      </c>
      <c r="F1420">
        <v>6.36</v>
      </c>
      <c r="G1420">
        <v>0.902999997</v>
      </c>
      <c r="H1420">
        <v>2107.669922</v>
      </c>
    </row>
    <row r="1421" spans="1:8" x14ac:dyDescent="0.25">
      <c r="A1421" t="s">
        <v>195</v>
      </c>
      <c r="B1421" t="s">
        <v>876</v>
      </c>
      <c r="C1421" s="1">
        <v>45017</v>
      </c>
      <c r="D1421">
        <v>41928</v>
      </c>
      <c r="E1421">
        <v>625341</v>
      </c>
      <c r="F1421">
        <v>6.41</v>
      </c>
      <c r="G1421">
        <v>0.83300000399999996</v>
      </c>
      <c r="H1421">
        <v>0</v>
      </c>
    </row>
    <row r="1422" spans="1:8" x14ac:dyDescent="0.25">
      <c r="A1422" t="s">
        <v>195</v>
      </c>
      <c r="B1422" t="s">
        <v>876</v>
      </c>
      <c r="C1422" s="1">
        <v>45047</v>
      </c>
      <c r="D1422">
        <v>34668</v>
      </c>
      <c r="E1422">
        <v>660009</v>
      </c>
      <c r="F1422">
        <v>6.41</v>
      </c>
      <c r="G1422">
        <v>0.870999992</v>
      </c>
      <c r="H1422">
        <v>3646.830078</v>
      </c>
    </row>
    <row r="1423" spans="1:8" x14ac:dyDescent="0.25">
      <c r="A1423" t="s">
        <v>195</v>
      </c>
      <c r="B1423" t="s">
        <v>876</v>
      </c>
      <c r="C1423" s="1">
        <v>45078</v>
      </c>
      <c r="D1423">
        <v>38439</v>
      </c>
      <c r="E1423">
        <v>698448</v>
      </c>
      <c r="F1423">
        <v>6.49</v>
      </c>
      <c r="G1423">
        <v>0.93300002800000004</v>
      </c>
      <c r="H1423">
        <v>0</v>
      </c>
    </row>
    <row r="1424" spans="1:8" x14ac:dyDescent="0.25">
      <c r="A1424" t="s">
        <v>195</v>
      </c>
      <c r="B1424" t="s">
        <v>876</v>
      </c>
      <c r="C1424" s="1">
        <v>45108</v>
      </c>
      <c r="D1424">
        <v>27909</v>
      </c>
      <c r="E1424">
        <v>726357</v>
      </c>
      <c r="F1424">
        <v>6.54</v>
      </c>
      <c r="G1424">
        <v>0.741999984</v>
      </c>
      <c r="H1424">
        <v>6145.080078</v>
      </c>
    </row>
    <row r="1425" spans="1:8" x14ac:dyDescent="0.25">
      <c r="A1425" t="s">
        <v>195</v>
      </c>
      <c r="B1425" t="s">
        <v>876</v>
      </c>
      <c r="C1425" s="1">
        <v>45139</v>
      </c>
      <c r="D1425">
        <v>40793</v>
      </c>
      <c r="E1425">
        <v>767150</v>
      </c>
      <c r="F1425">
        <v>6.53</v>
      </c>
      <c r="G1425">
        <v>0.967999995</v>
      </c>
      <c r="H1425">
        <v>1327.619995</v>
      </c>
    </row>
    <row r="1426" spans="1:8" x14ac:dyDescent="0.25">
      <c r="A1426" t="s">
        <v>195</v>
      </c>
      <c r="B1426" t="s">
        <v>876</v>
      </c>
      <c r="C1426" s="1">
        <v>45170</v>
      </c>
      <c r="D1426">
        <v>43959</v>
      </c>
      <c r="E1426">
        <v>811109</v>
      </c>
      <c r="F1426">
        <v>6.53</v>
      </c>
      <c r="G1426">
        <v>1.1670000549999999</v>
      </c>
      <c r="H1426">
        <v>2710.169922</v>
      </c>
    </row>
    <row r="1427" spans="1:8" x14ac:dyDescent="0.25">
      <c r="A1427" t="s">
        <v>195</v>
      </c>
      <c r="B1427" t="s">
        <v>876</v>
      </c>
      <c r="C1427" s="1">
        <v>45200</v>
      </c>
      <c r="D1427">
        <v>36011</v>
      </c>
      <c r="E1427">
        <v>847120</v>
      </c>
      <c r="F1427">
        <v>6.51</v>
      </c>
      <c r="G1427">
        <v>0.676999986</v>
      </c>
      <c r="H1427">
        <v>3697.6999510000001</v>
      </c>
    </row>
    <row r="1428" spans="1:8" x14ac:dyDescent="0.25">
      <c r="A1428" t="s">
        <v>195</v>
      </c>
      <c r="B1428" t="s">
        <v>876</v>
      </c>
      <c r="C1428" s="1">
        <v>45231</v>
      </c>
      <c r="D1428">
        <v>20196</v>
      </c>
      <c r="E1428">
        <v>867316</v>
      </c>
      <c r="F1428">
        <v>6.53</v>
      </c>
      <c r="G1428">
        <v>0.53299999200000003</v>
      </c>
      <c r="H1428">
        <v>640.22998050000001</v>
      </c>
    </row>
    <row r="1429" spans="1:8" x14ac:dyDescent="0.25">
      <c r="A1429" t="s">
        <v>195</v>
      </c>
      <c r="B1429" t="s">
        <v>876</v>
      </c>
      <c r="C1429" s="1">
        <v>45261</v>
      </c>
      <c r="D1429">
        <v>52095</v>
      </c>
      <c r="E1429">
        <v>919411</v>
      </c>
      <c r="F1429">
        <v>6.53</v>
      </c>
      <c r="G1429">
        <v>1.161000013</v>
      </c>
      <c r="H1429">
        <v>9381.2597659999992</v>
      </c>
    </row>
    <row r="1430" spans="1:8" x14ac:dyDescent="0.25">
      <c r="A1430" t="s">
        <v>195</v>
      </c>
      <c r="B1430" t="s">
        <v>876</v>
      </c>
      <c r="C1430" s="1">
        <v>45292</v>
      </c>
      <c r="D1430">
        <v>50342</v>
      </c>
      <c r="E1430">
        <v>969753</v>
      </c>
      <c r="F1430">
        <v>6.49</v>
      </c>
      <c r="G1430">
        <v>1.2259999509999999</v>
      </c>
      <c r="H1430">
        <v>0</v>
      </c>
    </row>
    <row r="1431" spans="1:8" x14ac:dyDescent="0.25">
      <c r="A1431" t="s">
        <v>195</v>
      </c>
      <c r="B1431" t="s">
        <v>876</v>
      </c>
      <c r="C1431" s="1">
        <v>45323</v>
      </c>
      <c r="D1431">
        <v>37831</v>
      </c>
      <c r="E1431">
        <v>1007584</v>
      </c>
      <c r="F1431">
        <v>6.49</v>
      </c>
      <c r="G1431">
        <v>0.86199998899999997</v>
      </c>
      <c r="H1431">
        <v>0</v>
      </c>
    </row>
    <row r="1432" spans="1:8" x14ac:dyDescent="0.25">
      <c r="A1432" t="s">
        <v>195</v>
      </c>
      <c r="B1432" t="s">
        <v>876</v>
      </c>
      <c r="C1432" s="1">
        <v>45352</v>
      </c>
      <c r="D1432">
        <v>37330</v>
      </c>
      <c r="E1432">
        <v>1044914</v>
      </c>
      <c r="F1432">
        <v>6.45</v>
      </c>
      <c r="G1432">
        <v>0.741999984</v>
      </c>
      <c r="H1432">
        <v>1639.079956</v>
      </c>
    </row>
    <row r="1433" spans="1:8" x14ac:dyDescent="0.25">
      <c r="A1433" t="s">
        <v>195</v>
      </c>
      <c r="B1433" t="s">
        <v>876</v>
      </c>
      <c r="C1433" s="1">
        <v>45383</v>
      </c>
      <c r="D1433">
        <v>33644</v>
      </c>
      <c r="E1433">
        <v>1078558</v>
      </c>
      <c r="F1433">
        <v>6.49</v>
      </c>
      <c r="G1433">
        <v>0.80000001200000004</v>
      </c>
      <c r="H1433">
        <v>1041.8900149999999</v>
      </c>
    </row>
    <row r="1434" spans="1:8" x14ac:dyDescent="0.25">
      <c r="A1434" t="s">
        <v>195</v>
      </c>
      <c r="B1434" t="s">
        <v>876</v>
      </c>
      <c r="C1434" s="1">
        <v>45413</v>
      </c>
      <c r="D1434">
        <v>43226</v>
      </c>
      <c r="E1434">
        <v>1121784</v>
      </c>
      <c r="F1434">
        <v>6.5</v>
      </c>
      <c r="G1434">
        <v>1.031999946</v>
      </c>
      <c r="H1434">
        <v>1219.8199460000001</v>
      </c>
    </row>
    <row r="1435" spans="1:8" x14ac:dyDescent="0.25">
      <c r="A1435" t="s">
        <v>195</v>
      </c>
      <c r="B1435" t="s">
        <v>876</v>
      </c>
      <c r="C1435" s="1">
        <v>45444</v>
      </c>
      <c r="D1435">
        <v>35774</v>
      </c>
      <c r="E1435">
        <v>1157558</v>
      </c>
      <c r="F1435">
        <v>6.46</v>
      </c>
      <c r="G1435">
        <v>0.80000001200000004</v>
      </c>
      <c r="H1435">
        <v>0</v>
      </c>
    </row>
    <row r="1436" spans="1:8" x14ac:dyDescent="0.25">
      <c r="A1436" t="s">
        <v>195</v>
      </c>
      <c r="B1436" t="s">
        <v>876</v>
      </c>
      <c r="C1436" s="1">
        <v>45474</v>
      </c>
      <c r="D1436">
        <v>46128</v>
      </c>
      <c r="E1436">
        <v>1203686</v>
      </c>
      <c r="F1436">
        <v>6.4</v>
      </c>
      <c r="G1436">
        <v>1.128999949</v>
      </c>
      <c r="H1436">
        <v>0</v>
      </c>
    </row>
    <row r="1437" spans="1:8" x14ac:dyDescent="0.25">
      <c r="A1437" t="s">
        <v>195</v>
      </c>
      <c r="B1437" t="s">
        <v>876</v>
      </c>
      <c r="C1437" s="1">
        <v>45505</v>
      </c>
      <c r="D1437">
        <v>38508</v>
      </c>
      <c r="E1437">
        <v>1242194</v>
      </c>
      <c r="F1437">
        <v>6.44</v>
      </c>
      <c r="G1437">
        <v>0.902999997</v>
      </c>
      <c r="H1437">
        <v>0</v>
      </c>
    </row>
    <row r="1438" spans="1:8" x14ac:dyDescent="0.25">
      <c r="A1438" t="s">
        <v>195</v>
      </c>
      <c r="B1438" t="s">
        <v>876</v>
      </c>
      <c r="C1438" s="1">
        <v>45536</v>
      </c>
      <c r="D1438">
        <v>35649</v>
      </c>
      <c r="E1438">
        <v>1277843</v>
      </c>
      <c r="F1438">
        <v>6.47</v>
      </c>
      <c r="G1438">
        <v>0.866999984</v>
      </c>
      <c r="H1438">
        <v>3938.2700199999999</v>
      </c>
    </row>
    <row r="1439" spans="1:8" x14ac:dyDescent="0.25">
      <c r="A1439" t="s">
        <v>195</v>
      </c>
      <c r="B1439" t="s">
        <v>876</v>
      </c>
      <c r="C1439" s="1">
        <v>45566</v>
      </c>
      <c r="D1439">
        <v>34634</v>
      </c>
      <c r="E1439">
        <v>1312477</v>
      </c>
      <c r="F1439">
        <v>6.49</v>
      </c>
      <c r="G1439">
        <v>0.838999987</v>
      </c>
      <c r="H1439">
        <v>470.82998659999998</v>
      </c>
    </row>
    <row r="1440" spans="1:8" x14ac:dyDescent="0.25">
      <c r="A1440" t="s">
        <v>195</v>
      </c>
      <c r="B1440" t="s">
        <v>876</v>
      </c>
      <c r="C1440" s="1">
        <v>45597</v>
      </c>
      <c r="D1440">
        <v>29514</v>
      </c>
      <c r="E1440">
        <v>1341991</v>
      </c>
      <c r="F1440">
        <v>6.51</v>
      </c>
      <c r="G1440">
        <v>0.60000002399999997</v>
      </c>
      <c r="H1440">
        <v>7175.669922</v>
      </c>
    </row>
    <row r="1441" spans="1:8" x14ac:dyDescent="0.25">
      <c r="A1441" t="s">
        <v>195</v>
      </c>
      <c r="B1441" t="s">
        <v>876</v>
      </c>
      <c r="C1441" s="1">
        <v>45627</v>
      </c>
      <c r="D1441">
        <v>36117</v>
      </c>
      <c r="E1441">
        <v>1378108</v>
      </c>
      <c r="F1441">
        <v>6.49</v>
      </c>
      <c r="G1441">
        <v>0.838999987</v>
      </c>
      <c r="H1441">
        <v>0</v>
      </c>
    </row>
    <row r="1442" spans="1:8" x14ac:dyDescent="0.25">
      <c r="A1442" t="s">
        <v>196</v>
      </c>
      <c r="B1442" t="s">
        <v>878</v>
      </c>
      <c r="C1442" s="1">
        <v>44562</v>
      </c>
      <c r="D1442">
        <v>44491</v>
      </c>
      <c r="E1442">
        <v>44491</v>
      </c>
      <c r="F1442">
        <v>6.57</v>
      </c>
      <c r="G1442">
        <v>0.935000002</v>
      </c>
      <c r="H1442">
        <v>514.71997069999998</v>
      </c>
    </row>
    <row r="1443" spans="1:8" x14ac:dyDescent="0.25">
      <c r="A1443" t="s">
        <v>196</v>
      </c>
      <c r="B1443" t="s">
        <v>878</v>
      </c>
      <c r="C1443" s="1">
        <v>44593</v>
      </c>
      <c r="D1443">
        <v>28809</v>
      </c>
      <c r="E1443">
        <v>73300</v>
      </c>
      <c r="F1443">
        <v>6.43</v>
      </c>
      <c r="G1443">
        <v>0.85699999299999996</v>
      </c>
      <c r="H1443">
        <v>0</v>
      </c>
    </row>
    <row r="1444" spans="1:8" x14ac:dyDescent="0.25">
      <c r="A1444" t="s">
        <v>196</v>
      </c>
      <c r="B1444" t="s">
        <v>878</v>
      </c>
      <c r="C1444" s="1">
        <v>44621</v>
      </c>
      <c r="D1444">
        <v>45809</v>
      </c>
      <c r="E1444">
        <v>119109</v>
      </c>
      <c r="F1444">
        <v>6.48</v>
      </c>
      <c r="G1444">
        <v>0.967999995</v>
      </c>
      <c r="H1444">
        <v>6862.0898440000001</v>
      </c>
    </row>
    <row r="1445" spans="1:8" x14ac:dyDescent="0.25">
      <c r="A1445" t="s">
        <v>196</v>
      </c>
      <c r="B1445" t="s">
        <v>878</v>
      </c>
      <c r="C1445" s="1">
        <v>44652</v>
      </c>
      <c r="D1445">
        <v>37900</v>
      </c>
      <c r="E1445">
        <v>157009</v>
      </c>
      <c r="F1445">
        <v>6.43</v>
      </c>
      <c r="G1445">
        <v>0.83300000399999996</v>
      </c>
      <c r="H1445">
        <v>3958.8999020000001</v>
      </c>
    </row>
    <row r="1446" spans="1:8" x14ac:dyDescent="0.25">
      <c r="A1446" t="s">
        <v>196</v>
      </c>
      <c r="B1446" t="s">
        <v>878</v>
      </c>
      <c r="C1446" s="1">
        <v>44682</v>
      </c>
      <c r="D1446">
        <v>38452</v>
      </c>
      <c r="E1446">
        <v>195461</v>
      </c>
      <c r="F1446">
        <v>6.49</v>
      </c>
      <c r="G1446">
        <v>0.805999994</v>
      </c>
      <c r="H1446">
        <v>4661.330078</v>
      </c>
    </row>
    <row r="1447" spans="1:8" x14ac:dyDescent="0.25">
      <c r="A1447" t="s">
        <v>196</v>
      </c>
      <c r="B1447" t="s">
        <v>878</v>
      </c>
      <c r="C1447" s="1">
        <v>44713</v>
      </c>
      <c r="D1447">
        <v>37433</v>
      </c>
      <c r="E1447">
        <v>232894</v>
      </c>
      <c r="F1447">
        <v>6.45</v>
      </c>
      <c r="G1447">
        <v>0.866999984</v>
      </c>
      <c r="H1447">
        <v>0</v>
      </c>
    </row>
    <row r="1448" spans="1:8" x14ac:dyDescent="0.25">
      <c r="A1448" t="s">
        <v>196</v>
      </c>
      <c r="B1448" t="s">
        <v>878</v>
      </c>
      <c r="C1448" s="1">
        <v>44743</v>
      </c>
      <c r="D1448">
        <v>41205</v>
      </c>
      <c r="E1448">
        <v>274099</v>
      </c>
      <c r="F1448">
        <v>6.5</v>
      </c>
      <c r="G1448">
        <v>0.838999987</v>
      </c>
      <c r="H1448">
        <v>0</v>
      </c>
    </row>
    <row r="1449" spans="1:8" x14ac:dyDescent="0.25">
      <c r="A1449" t="s">
        <v>196</v>
      </c>
      <c r="B1449" t="s">
        <v>878</v>
      </c>
      <c r="C1449" s="1">
        <v>44774</v>
      </c>
      <c r="D1449">
        <v>44481</v>
      </c>
      <c r="E1449">
        <v>318580</v>
      </c>
      <c r="F1449">
        <v>6.53</v>
      </c>
      <c r="G1449">
        <v>0.902999997</v>
      </c>
      <c r="H1449">
        <v>2613.0900879999999</v>
      </c>
    </row>
    <row r="1450" spans="1:8" x14ac:dyDescent="0.25">
      <c r="A1450" t="s">
        <v>196</v>
      </c>
      <c r="B1450" t="s">
        <v>878</v>
      </c>
      <c r="C1450" s="1">
        <v>44805</v>
      </c>
      <c r="D1450">
        <v>39688</v>
      </c>
      <c r="E1450">
        <v>358268</v>
      </c>
      <c r="F1450">
        <v>6.61</v>
      </c>
      <c r="G1450">
        <v>0.80000001200000004</v>
      </c>
      <c r="H1450">
        <v>0</v>
      </c>
    </row>
    <row r="1451" spans="1:8" x14ac:dyDescent="0.25">
      <c r="A1451" t="s">
        <v>196</v>
      </c>
      <c r="B1451" t="s">
        <v>878</v>
      </c>
      <c r="C1451" s="1">
        <v>44835</v>
      </c>
      <c r="D1451">
        <v>39011</v>
      </c>
      <c r="E1451">
        <v>397279</v>
      </c>
      <c r="F1451">
        <v>6.57</v>
      </c>
      <c r="G1451">
        <v>0.805999994</v>
      </c>
      <c r="H1451">
        <v>2675.360107</v>
      </c>
    </row>
    <row r="1452" spans="1:8" x14ac:dyDescent="0.25">
      <c r="A1452" t="s">
        <v>196</v>
      </c>
      <c r="B1452" t="s">
        <v>878</v>
      </c>
      <c r="C1452" s="1">
        <v>44866</v>
      </c>
      <c r="D1452">
        <v>54746</v>
      </c>
      <c r="E1452">
        <v>452025</v>
      </c>
      <c r="F1452">
        <v>6.53</v>
      </c>
      <c r="G1452">
        <v>1.133000016</v>
      </c>
      <c r="H1452">
        <v>1622.6999510000001</v>
      </c>
    </row>
    <row r="1453" spans="1:8" x14ac:dyDescent="0.25">
      <c r="A1453" t="s">
        <v>196</v>
      </c>
      <c r="B1453" t="s">
        <v>878</v>
      </c>
      <c r="C1453" s="1">
        <v>44896</v>
      </c>
      <c r="D1453">
        <v>35647</v>
      </c>
      <c r="E1453">
        <v>487672</v>
      </c>
      <c r="F1453">
        <v>6.47</v>
      </c>
      <c r="G1453">
        <v>0.676999986</v>
      </c>
      <c r="H1453">
        <v>7902.8398440000001</v>
      </c>
    </row>
    <row r="1454" spans="1:8" x14ac:dyDescent="0.25">
      <c r="A1454" t="s">
        <v>196</v>
      </c>
      <c r="B1454" t="s">
        <v>878</v>
      </c>
      <c r="C1454" s="1">
        <v>44927</v>
      </c>
      <c r="D1454">
        <v>26999</v>
      </c>
      <c r="E1454">
        <v>514671</v>
      </c>
      <c r="F1454">
        <v>6.45</v>
      </c>
      <c r="G1454">
        <v>0.612999976</v>
      </c>
      <c r="H1454">
        <v>1616.709961</v>
      </c>
    </row>
    <row r="1455" spans="1:8" x14ac:dyDescent="0.25">
      <c r="A1455" t="s">
        <v>196</v>
      </c>
      <c r="B1455" t="s">
        <v>878</v>
      </c>
      <c r="C1455" s="1">
        <v>44958</v>
      </c>
      <c r="D1455">
        <v>21798</v>
      </c>
      <c r="E1455">
        <v>536469</v>
      </c>
      <c r="F1455">
        <v>6.51</v>
      </c>
      <c r="G1455">
        <v>0.536000013</v>
      </c>
      <c r="H1455">
        <v>0</v>
      </c>
    </row>
    <row r="1456" spans="1:8" x14ac:dyDescent="0.25">
      <c r="A1456" t="s">
        <v>196</v>
      </c>
      <c r="B1456" t="s">
        <v>878</v>
      </c>
      <c r="C1456" s="1">
        <v>44986</v>
      </c>
      <c r="D1456">
        <v>37499</v>
      </c>
      <c r="E1456">
        <v>573968</v>
      </c>
      <c r="F1456">
        <v>6.52</v>
      </c>
      <c r="G1456">
        <v>0.935000002</v>
      </c>
      <c r="H1456">
        <v>612.96997069999998</v>
      </c>
    </row>
    <row r="1457" spans="1:8" x14ac:dyDescent="0.25">
      <c r="A1457" t="s">
        <v>196</v>
      </c>
      <c r="B1457" t="s">
        <v>878</v>
      </c>
      <c r="C1457" s="1">
        <v>45017</v>
      </c>
      <c r="D1457">
        <v>60748</v>
      </c>
      <c r="E1457">
        <v>634716</v>
      </c>
      <c r="F1457">
        <v>6.52</v>
      </c>
      <c r="G1457">
        <v>1.2669999599999999</v>
      </c>
      <c r="H1457">
        <v>2787.3400879999999</v>
      </c>
    </row>
    <row r="1458" spans="1:8" x14ac:dyDescent="0.25">
      <c r="A1458" t="s">
        <v>196</v>
      </c>
      <c r="B1458" t="s">
        <v>878</v>
      </c>
      <c r="C1458" s="1">
        <v>45047</v>
      </c>
      <c r="D1458">
        <v>31343</v>
      </c>
      <c r="E1458">
        <v>666059</v>
      </c>
      <c r="F1458">
        <v>6.46</v>
      </c>
      <c r="G1458">
        <v>0.741999984</v>
      </c>
      <c r="H1458">
        <v>595.15002440000001</v>
      </c>
    </row>
    <row r="1459" spans="1:8" x14ac:dyDescent="0.25">
      <c r="A1459" t="s">
        <v>196</v>
      </c>
      <c r="B1459" t="s">
        <v>878</v>
      </c>
      <c r="C1459" s="1">
        <v>45078</v>
      </c>
      <c r="D1459">
        <v>38577</v>
      </c>
      <c r="E1459">
        <v>704636</v>
      </c>
      <c r="F1459">
        <v>6.47</v>
      </c>
      <c r="G1459">
        <v>0.93300002800000004</v>
      </c>
      <c r="H1459">
        <v>0</v>
      </c>
    </row>
    <row r="1460" spans="1:8" x14ac:dyDescent="0.25">
      <c r="A1460" t="s">
        <v>196</v>
      </c>
      <c r="B1460" t="s">
        <v>878</v>
      </c>
      <c r="C1460" s="1">
        <v>45108</v>
      </c>
      <c r="D1460">
        <v>27997</v>
      </c>
      <c r="E1460">
        <v>732633</v>
      </c>
      <c r="F1460">
        <v>6.51</v>
      </c>
      <c r="G1460">
        <v>0.644999981</v>
      </c>
      <c r="H1460">
        <v>0</v>
      </c>
    </row>
    <row r="1461" spans="1:8" x14ac:dyDescent="0.25">
      <c r="A1461" t="s">
        <v>196</v>
      </c>
      <c r="B1461" t="s">
        <v>878</v>
      </c>
      <c r="C1461" s="1">
        <v>45139</v>
      </c>
      <c r="D1461">
        <v>35966</v>
      </c>
      <c r="E1461">
        <v>768599</v>
      </c>
      <c r="F1461">
        <v>6.58</v>
      </c>
      <c r="G1461">
        <v>0.773999989</v>
      </c>
      <c r="H1461">
        <v>2038.3599850000001</v>
      </c>
    </row>
    <row r="1462" spans="1:8" x14ac:dyDescent="0.25">
      <c r="A1462" t="s">
        <v>196</v>
      </c>
      <c r="B1462" t="s">
        <v>878</v>
      </c>
      <c r="C1462" s="1">
        <v>45170</v>
      </c>
      <c r="D1462">
        <v>33641</v>
      </c>
      <c r="E1462">
        <v>802240</v>
      </c>
      <c r="F1462">
        <v>6.58</v>
      </c>
      <c r="G1462">
        <v>0.73299998</v>
      </c>
      <c r="H1462">
        <v>0</v>
      </c>
    </row>
    <row r="1463" spans="1:8" x14ac:dyDescent="0.25">
      <c r="A1463" t="s">
        <v>196</v>
      </c>
      <c r="B1463" t="s">
        <v>878</v>
      </c>
      <c r="C1463" s="1">
        <v>45200</v>
      </c>
      <c r="D1463">
        <v>48442</v>
      </c>
      <c r="E1463">
        <v>850682</v>
      </c>
      <c r="F1463">
        <v>6.55</v>
      </c>
      <c r="G1463">
        <v>1.065000057</v>
      </c>
      <c r="H1463">
        <v>0</v>
      </c>
    </row>
    <row r="1464" spans="1:8" x14ac:dyDescent="0.25">
      <c r="A1464" t="s">
        <v>196</v>
      </c>
      <c r="B1464" t="s">
        <v>878</v>
      </c>
      <c r="C1464" s="1">
        <v>45231</v>
      </c>
      <c r="D1464">
        <v>27648</v>
      </c>
      <c r="E1464">
        <v>878330</v>
      </c>
      <c r="F1464">
        <v>6.54</v>
      </c>
      <c r="G1464">
        <v>0.76700002</v>
      </c>
      <c r="H1464">
        <v>628.95001219999995</v>
      </c>
    </row>
    <row r="1465" spans="1:8" x14ac:dyDescent="0.25">
      <c r="A1465" t="s">
        <v>196</v>
      </c>
      <c r="B1465" t="s">
        <v>878</v>
      </c>
      <c r="C1465" s="1">
        <v>45261</v>
      </c>
      <c r="D1465">
        <v>30234</v>
      </c>
      <c r="E1465">
        <v>908564</v>
      </c>
      <c r="F1465">
        <v>6.51</v>
      </c>
      <c r="G1465">
        <v>0.741999984</v>
      </c>
      <c r="H1465">
        <v>0</v>
      </c>
    </row>
    <row r="1466" spans="1:8" x14ac:dyDescent="0.25">
      <c r="A1466" t="s">
        <v>196</v>
      </c>
      <c r="B1466" t="s">
        <v>878</v>
      </c>
      <c r="C1466" s="1">
        <v>45292</v>
      </c>
      <c r="D1466">
        <v>47427</v>
      </c>
      <c r="E1466">
        <v>955991</v>
      </c>
      <c r="F1466">
        <v>6.49</v>
      </c>
      <c r="G1466">
        <v>1.065000057</v>
      </c>
      <c r="H1466">
        <v>0</v>
      </c>
    </row>
    <row r="1467" spans="1:8" x14ac:dyDescent="0.25">
      <c r="A1467" t="s">
        <v>196</v>
      </c>
      <c r="B1467" t="s">
        <v>878</v>
      </c>
      <c r="C1467" s="1">
        <v>45323</v>
      </c>
      <c r="D1467">
        <v>31072</v>
      </c>
      <c r="E1467">
        <v>987063</v>
      </c>
      <c r="F1467">
        <v>6.45</v>
      </c>
      <c r="G1467">
        <v>0.72399997699999996</v>
      </c>
      <c r="H1467">
        <v>254.61999510000001</v>
      </c>
    </row>
    <row r="1468" spans="1:8" x14ac:dyDescent="0.25">
      <c r="A1468" t="s">
        <v>196</v>
      </c>
      <c r="B1468" t="s">
        <v>878</v>
      </c>
      <c r="C1468" s="1">
        <v>45352</v>
      </c>
      <c r="D1468">
        <v>37666</v>
      </c>
      <c r="E1468">
        <v>1024729</v>
      </c>
      <c r="F1468">
        <v>6.47</v>
      </c>
      <c r="G1468">
        <v>0.805999994</v>
      </c>
      <c r="H1468">
        <v>2725.639893</v>
      </c>
    </row>
    <row r="1469" spans="1:8" x14ac:dyDescent="0.25">
      <c r="A1469" t="s">
        <v>196</v>
      </c>
      <c r="B1469" t="s">
        <v>878</v>
      </c>
      <c r="C1469" s="1">
        <v>45383</v>
      </c>
      <c r="D1469">
        <v>29420</v>
      </c>
      <c r="E1469">
        <v>1054149</v>
      </c>
      <c r="F1469">
        <v>6.56</v>
      </c>
      <c r="G1469">
        <v>0.66699999600000004</v>
      </c>
      <c r="H1469">
        <v>197.86999510000001</v>
      </c>
    </row>
    <row r="1470" spans="1:8" x14ac:dyDescent="0.25">
      <c r="A1470" t="s">
        <v>196</v>
      </c>
      <c r="B1470" t="s">
        <v>878</v>
      </c>
      <c r="C1470" s="1">
        <v>45413</v>
      </c>
      <c r="D1470">
        <v>32903</v>
      </c>
      <c r="E1470">
        <v>1087052</v>
      </c>
      <c r="F1470">
        <v>6.55</v>
      </c>
      <c r="G1470">
        <v>0.58099997000000003</v>
      </c>
      <c r="H1470">
        <v>517.82000730000004</v>
      </c>
    </row>
    <row r="1471" spans="1:8" x14ac:dyDescent="0.25">
      <c r="A1471" t="s">
        <v>196</v>
      </c>
      <c r="B1471" t="s">
        <v>878</v>
      </c>
      <c r="C1471" s="1">
        <v>45444</v>
      </c>
      <c r="D1471">
        <v>44425</v>
      </c>
      <c r="E1471">
        <v>1131477</v>
      </c>
      <c r="F1471">
        <v>6.55</v>
      </c>
      <c r="G1471">
        <v>0.96700000799999997</v>
      </c>
      <c r="H1471">
        <v>1327.1400149999999</v>
      </c>
    </row>
    <row r="1472" spans="1:8" x14ac:dyDescent="0.25">
      <c r="A1472" t="s">
        <v>196</v>
      </c>
      <c r="B1472" t="s">
        <v>878</v>
      </c>
      <c r="C1472" s="1">
        <v>45474</v>
      </c>
      <c r="D1472">
        <v>42937</v>
      </c>
      <c r="E1472">
        <v>1174414</v>
      </c>
      <c r="F1472">
        <v>6.58</v>
      </c>
      <c r="G1472">
        <v>0.773999989</v>
      </c>
      <c r="H1472">
        <v>6065.5400390000004</v>
      </c>
    </row>
    <row r="1473" spans="1:8" x14ac:dyDescent="0.25">
      <c r="A1473" t="s">
        <v>196</v>
      </c>
      <c r="B1473" t="s">
        <v>878</v>
      </c>
      <c r="C1473" s="1">
        <v>45505</v>
      </c>
      <c r="D1473">
        <v>24406</v>
      </c>
      <c r="E1473">
        <v>1198820</v>
      </c>
      <c r="F1473">
        <v>6.61</v>
      </c>
      <c r="G1473">
        <v>0.612999976</v>
      </c>
      <c r="H1473">
        <v>0</v>
      </c>
    </row>
    <row r="1474" spans="1:8" x14ac:dyDescent="0.25">
      <c r="A1474" t="s">
        <v>196</v>
      </c>
      <c r="B1474" t="s">
        <v>878</v>
      </c>
      <c r="C1474" s="1">
        <v>45536</v>
      </c>
      <c r="D1474">
        <v>26379</v>
      </c>
      <c r="E1474">
        <v>1225199</v>
      </c>
      <c r="F1474">
        <v>6.54</v>
      </c>
      <c r="G1474">
        <v>0.56699997199999996</v>
      </c>
      <c r="H1474">
        <v>0</v>
      </c>
    </row>
    <row r="1475" spans="1:8" x14ac:dyDescent="0.25">
      <c r="A1475" t="s">
        <v>196</v>
      </c>
      <c r="B1475" t="s">
        <v>878</v>
      </c>
      <c r="C1475" s="1">
        <v>45566</v>
      </c>
      <c r="D1475">
        <v>36677</v>
      </c>
      <c r="E1475">
        <v>1261876</v>
      </c>
      <c r="F1475">
        <v>6.42</v>
      </c>
      <c r="G1475">
        <v>0.967999995</v>
      </c>
      <c r="H1475">
        <v>4208</v>
      </c>
    </row>
    <row r="1476" spans="1:8" x14ac:dyDescent="0.25">
      <c r="A1476" t="s">
        <v>196</v>
      </c>
      <c r="B1476" t="s">
        <v>878</v>
      </c>
      <c r="C1476" s="1">
        <v>45597</v>
      </c>
      <c r="D1476">
        <v>32460</v>
      </c>
      <c r="E1476">
        <v>1294336</v>
      </c>
      <c r="F1476">
        <v>6.34</v>
      </c>
      <c r="G1476">
        <v>0.73299998</v>
      </c>
      <c r="H1476">
        <v>315.0899963</v>
      </c>
    </row>
    <row r="1477" spans="1:8" x14ac:dyDescent="0.25">
      <c r="A1477" t="s">
        <v>196</v>
      </c>
      <c r="B1477" t="s">
        <v>878</v>
      </c>
      <c r="C1477" s="1">
        <v>45627</v>
      </c>
      <c r="D1477">
        <v>36740</v>
      </c>
      <c r="E1477">
        <v>1331076</v>
      </c>
      <c r="F1477">
        <v>6.38</v>
      </c>
      <c r="G1477">
        <v>0.805999994</v>
      </c>
      <c r="H1477">
        <v>0</v>
      </c>
    </row>
    <row r="1478" spans="1:8" x14ac:dyDescent="0.25">
      <c r="A1478" t="s">
        <v>197</v>
      </c>
      <c r="B1478" t="s">
        <v>876</v>
      </c>
      <c r="C1478" s="1">
        <v>44562</v>
      </c>
      <c r="D1478">
        <v>34871</v>
      </c>
      <c r="E1478">
        <v>34871</v>
      </c>
      <c r="F1478">
        <v>6.73</v>
      </c>
      <c r="G1478">
        <v>0.709999979</v>
      </c>
      <c r="H1478">
        <v>0</v>
      </c>
    </row>
    <row r="1479" spans="1:8" x14ac:dyDescent="0.25">
      <c r="A1479" t="s">
        <v>197</v>
      </c>
      <c r="B1479" t="s">
        <v>876</v>
      </c>
      <c r="C1479" s="1">
        <v>44593</v>
      </c>
      <c r="D1479">
        <v>29014</v>
      </c>
      <c r="E1479">
        <v>63885</v>
      </c>
      <c r="F1479">
        <v>6.69</v>
      </c>
      <c r="G1479">
        <v>0.713999987</v>
      </c>
      <c r="H1479">
        <v>0</v>
      </c>
    </row>
    <row r="1480" spans="1:8" x14ac:dyDescent="0.25">
      <c r="A1480" t="s">
        <v>197</v>
      </c>
      <c r="B1480" t="s">
        <v>876</v>
      </c>
      <c r="C1480" s="1">
        <v>44621</v>
      </c>
      <c r="D1480">
        <v>30697</v>
      </c>
      <c r="E1480">
        <v>94582</v>
      </c>
      <c r="F1480">
        <v>6.58</v>
      </c>
      <c r="G1480">
        <v>0.709999979</v>
      </c>
      <c r="H1480">
        <v>0</v>
      </c>
    </row>
    <row r="1481" spans="1:8" x14ac:dyDescent="0.25">
      <c r="A1481" t="s">
        <v>197</v>
      </c>
      <c r="B1481" t="s">
        <v>876</v>
      </c>
      <c r="C1481" s="1">
        <v>44652</v>
      </c>
      <c r="D1481">
        <v>49445</v>
      </c>
      <c r="E1481">
        <v>144027</v>
      </c>
      <c r="F1481">
        <v>6.52</v>
      </c>
      <c r="G1481">
        <v>1.1670000549999999</v>
      </c>
      <c r="H1481">
        <v>0</v>
      </c>
    </row>
    <row r="1482" spans="1:8" x14ac:dyDescent="0.25">
      <c r="A1482" t="s">
        <v>197</v>
      </c>
      <c r="B1482" t="s">
        <v>876</v>
      </c>
      <c r="C1482" s="1">
        <v>44682</v>
      </c>
      <c r="D1482">
        <v>36966</v>
      </c>
      <c r="E1482">
        <v>180993</v>
      </c>
      <c r="F1482">
        <v>6.46</v>
      </c>
      <c r="G1482">
        <v>0.838999987</v>
      </c>
      <c r="H1482">
        <v>0</v>
      </c>
    </row>
    <row r="1483" spans="1:8" x14ac:dyDescent="0.25">
      <c r="A1483" t="s">
        <v>197</v>
      </c>
      <c r="B1483" t="s">
        <v>876</v>
      </c>
      <c r="C1483" s="1">
        <v>44713</v>
      </c>
      <c r="D1483">
        <v>36507</v>
      </c>
      <c r="E1483">
        <v>217500</v>
      </c>
      <c r="F1483">
        <v>6.56</v>
      </c>
      <c r="G1483">
        <v>0.96700000799999997</v>
      </c>
      <c r="H1483">
        <v>0</v>
      </c>
    </row>
    <row r="1484" spans="1:8" x14ac:dyDescent="0.25">
      <c r="A1484" t="s">
        <v>197</v>
      </c>
      <c r="B1484" t="s">
        <v>876</v>
      </c>
      <c r="C1484" s="1">
        <v>44743</v>
      </c>
      <c r="D1484">
        <v>55060</v>
      </c>
      <c r="E1484">
        <v>272560</v>
      </c>
      <c r="F1484">
        <v>6.57</v>
      </c>
      <c r="G1484">
        <v>1.194000006</v>
      </c>
      <c r="H1484">
        <v>247.86999510000001</v>
      </c>
    </row>
    <row r="1485" spans="1:8" x14ac:dyDescent="0.25">
      <c r="A1485" t="s">
        <v>197</v>
      </c>
      <c r="B1485" t="s">
        <v>876</v>
      </c>
      <c r="C1485" s="1">
        <v>44774</v>
      </c>
      <c r="D1485">
        <v>29838</v>
      </c>
      <c r="E1485">
        <v>302398</v>
      </c>
      <c r="F1485">
        <v>6.57</v>
      </c>
      <c r="G1485">
        <v>0.612999976</v>
      </c>
      <c r="H1485">
        <v>0</v>
      </c>
    </row>
    <row r="1486" spans="1:8" x14ac:dyDescent="0.25">
      <c r="A1486" t="s">
        <v>197</v>
      </c>
      <c r="B1486" t="s">
        <v>876</v>
      </c>
      <c r="C1486" s="1">
        <v>44805</v>
      </c>
      <c r="D1486">
        <v>44951</v>
      </c>
      <c r="E1486">
        <v>347349</v>
      </c>
      <c r="F1486">
        <v>6.53</v>
      </c>
      <c r="G1486">
        <v>1.1670000549999999</v>
      </c>
      <c r="H1486">
        <v>3458.1499020000001</v>
      </c>
    </row>
    <row r="1487" spans="1:8" x14ac:dyDescent="0.25">
      <c r="A1487" t="s">
        <v>197</v>
      </c>
      <c r="B1487" t="s">
        <v>876</v>
      </c>
      <c r="C1487" s="1">
        <v>44835</v>
      </c>
      <c r="D1487">
        <v>30148</v>
      </c>
      <c r="E1487">
        <v>377497</v>
      </c>
      <c r="F1487">
        <v>6.5</v>
      </c>
      <c r="G1487">
        <v>0.773999989</v>
      </c>
      <c r="H1487">
        <v>4604.3598629999997</v>
      </c>
    </row>
    <row r="1488" spans="1:8" x14ac:dyDescent="0.25">
      <c r="A1488" t="s">
        <v>197</v>
      </c>
      <c r="B1488" t="s">
        <v>876</v>
      </c>
      <c r="C1488" s="1">
        <v>44866</v>
      </c>
      <c r="D1488">
        <v>26989</v>
      </c>
      <c r="E1488">
        <v>404486</v>
      </c>
      <c r="F1488">
        <v>6.55</v>
      </c>
      <c r="G1488">
        <v>0.60000002399999997</v>
      </c>
      <c r="H1488">
        <v>2320.580078</v>
      </c>
    </row>
    <row r="1489" spans="1:8" x14ac:dyDescent="0.25">
      <c r="A1489" t="s">
        <v>197</v>
      </c>
      <c r="B1489" t="s">
        <v>876</v>
      </c>
      <c r="C1489" s="1">
        <v>44896</v>
      </c>
      <c r="D1489">
        <v>35178</v>
      </c>
      <c r="E1489">
        <v>439664</v>
      </c>
      <c r="F1489">
        <v>6.53</v>
      </c>
      <c r="G1489">
        <v>0.870999992</v>
      </c>
      <c r="H1489">
        <v>3960.3999020000001</v>
      </c>
    </row>
    <row r="1490" spans="1:8" x14ac:dyDescent="0.25">
      <c r="A1490" t="s">
        <v>197</v>
      </c>
      <c r="B1490" t="s">
        <v>876</v>
      </c>
      <c r="C1490" s="1">
        <v>44927</v>
      </c>
      <c r="D1490">
        <v>46079</v>
      </c>
      <c r="E1490">
        <v>485743</v>
      </c>
      <c r="F1490">
        <v>6.43</v>
      </c>
      <c r="G1490">
        <v>1.065000057</v>
      </c>
      <c r="H1490">
        <v>3960.330078</v>
      </c>
    </row>
    <row r="1491" spans="1:8" x14ac:dyDescent="0.25">
      <c r="A1491" t="s">
        <v>197</v>
      </c>
      <c r="B1491" t="s">
        <v>876</v>
      </c>
      <c r="C1491" s="1">
        <v>44958</v>
      </c>
      <c r="D1491">
        <v>34868</v>
      </c>
      <c r="E1491">
        <v>520611</v>
      </c>
      <c r="F1491">
        <v>6.37</v>
      </c>
      <c r="G1491">
        <v>0.82099997999999996</v>
      </c>
      <c r="H1491">
        <v>0</v>
      </c>
    </row>
    <row r="1492" spans="1:8" x14ac:dyDescent="0.25">
      <c r="A1492" t="s">
        <v>197</v>
      </c>
      <c r="B1492" t="s">
        <v>876</v>
      </c>
      <c r="C1492" s="1">
        <v>44986</v>
      </c>
      <c r="D1492">
        <v>38883</v>
      </c>
      <c r="E1492">
        <v>559494</v>
      </c>
      <c r="F1492">
        <v>6.35</v>
      </c>
      <c r="G1492">
        <v>0.741999984</v>
      </c>
      <c r="H1492">
        <v>3552.679932</v>
      </c>
    </row>
    <row r="1493" spans="1:8" x14ac:dyDescent="0.25">
      <c r="A1493" t="s">
        <v>197</v>
      </c>
      <c r="B1493" t="s">
        <v>876</v>
      </c>
      <c r="C1493" s="1">
        <v>45017</v>
      </c>
      <c r="D1493">
        <v>40182</v>
      </c>
      <c r="E1493">
        <v>599676</v>
      </c>
      <c r="F1493">
        <v>6.34</v>
      </c>
      <c r="G1493">
        <v>0.93300002800000004</v>
      </c>
      <c r="H1493">
        <v>0</v>
      </c>
    </row>
    <row r="1494" spans="1:8" x14ac:dyDescent="0.25">
      <c r="A1494" t="s">
        <v>197</v>
      </c>
      <c r="B1494" t="s">
        <v>876</v>
      </c>
      <c r="C1494" s="1">
        <v>45047</v>
      </c>
      <c r="D1494">
        <v>37066</v>
      </c>
      <c r="E1494">
        <v>636742</v>
      </c>
      <c r="F1494">
        <v>6.29</v>
      </c>
      <c r="G1494">
        <v>0.805999994</v>
      </c>
      <c r="H1494">
        <v>3043.6899410000001</v>
      </c>
    </row>
    <row r="1495" spans="1:8" x14ac:dyDescent="0.25">
      <c r="A1495" t="s">
        <v>197</v>
      </c>
      <c r="B1495" t="s">
        <v>876</v>
      </c>
      <c r="C1495" s="1">
        <v>45078</v>
      </c>
      <c r="D1495">
        <v>44001</v>
      </c>
      <c r="E1495">
        <v>680743</v>
      </c>
      <c r="F1495">
        <v>6.39</v>
      </c>
      <c r="G1495">
        <v>0.93300002800000004</v>
      </c>
      <c r="H1495">
        <v>0</v>
      </c>
    </row>
    <row r="1496" spans="1:8" x14ac:dyDescent="0.25">
      <c r="A1496" t="s">
        <v>197</v>
      </c>
      <c r="B1496" t="s">
        <v>876</v>
      </c>
      <c r="C1496" s="1">
        <v>45108</v>
      </c>
      <c r="D1496">
        <v>43185</v>
      </c>
      <c r="E1496">
        <v>723928</v>
      </c>
      <c r="F1496">
        <v>6.51</v>
      </c>
      <c r="G1496">
        <v>0.935000002</v>
      </c>
      <c r="H1496">
        <v>1594.839966</v>
      </c>
    </row>
    <row r="1497" spans="1:8" x14ac:dyDescent="0.25">
      <c r="A1497" t="s">
        <v>197</v>
      </c>
      <c r="B1497" t="s">
        <v>876</v>
      </c>
      <c r="C1497" s="1">
        <v>45139</v>
      </c>
      <c r="D1497">
        <v>44178</v>
      </c>
      <c r="E1497">
        <v>768106</v>
      </c>
      <c r="F1497">
        <v>6.58</v>
      </c>
      <c r="G1497">
        <v>0.935000002</v>
      </c>
      <c r="H1497">
        <v>0</v>
      </c>
    </row>
    <row r="1498" spans="1:8" x14ac:dyDescent="0.25">
      <c r="A1498" t="s">
        <v>197</v>
      </c>
      <c r="B1498" t="s">
        <v>876</v>
      </c>
      <c r="C1498" s="1">
        <v>45170</v>
      </c>
      <c r="D1498">
        <v>37716</v>
      </c>
      <c r="E1498">
        <v>805822</v>
      </c>
      <c r="F1498">
        <v>6.56</v>
      </c>
      <c r="G1498">
        <v>1</v>
      </c>
      <c r="H1498">
        <v>0</v>
      </c>
    </row>
    <row r="1499" spans="1:8" x14ac:dyDescent="0.25">
      <c r="A1499" t="s">
        <v>197</v>
      </c>
      <c r="B1499" t="s">
        <v>876</v>
      </c>
      <c r="C1499" s="1">
        <v>45200</v>
      </c>
      <c r="D1499">
        <v>47317</v>
      </c>
      <c r="E1499">
        <v>853139</v>
      </c>
      <c r="F1499">
        <v>6.54</v>
      </c>
      <c r="G1499">
        <v>0.902999997</v>
      </c>
      <c r="H1499">
        <v>1692.3100589999999</v>
      </c>
    </row>
    <row r="1500" spans="1:8" x14ac:dyDescent="0.25">
      <c r="A1500" t="s">
        <v>197</v>
      </c>
      <c r="B1500" t="s">
        <v>876</v>
      </c>
      <c r="C1500" s="1">
        <v>45231</v>
      </c>
      <c r="D1500">
        <v>36465</v>
      </c>
      <c r="E1500">
        <v>889604</v>
      </c>
      <c r="F1500">
        <v>6.49</v>
      </c>
      <c r="G1500">
        <v>0.866999984</v>
      </c>
      <c r="H1500">
        <v>3345.830078</v>
      </c>
    </row>
    <row r="1501" spans="1:8" x14ac:dyDescent="0.25">
      <c r="A1501" t="s">
        <v>197</v>
      </c>
      <c r="B1501" t="s">
        <v>876</v>
      </c>
      <c r="C1501" s="1">
        <v>45261</v>
      </c>
      <c r="D1501">
        <v>45235</v>
      </c>
      <c r="E1501">
        <v>934839</v>
      </c>
      <c r="F1501">
        <v>6.44</v>
      </c>
      <c r="G1501">
        <v>0.967999995</v>
      </c>
      <c r="H1501">
        <v>7339.8398440000001</v>
      </c>
    </row>
    <row r="1502" spans="1:8" x14ac:dyDescent="0.25">
      <c r="A1502" t="s">
        <v>197</v>
      </c>
      <c r="B1502" t="s">
        <v>876</v>
      </c>
      <c r="C1502" s="1">
        <v>45292</v>
      </c>
      <c r="D1502">
        <v>37173</v>
      </c>
      <c r="E1502">
        <v>972012</v>
      </c>
      <c r="F1502">
        <v>6.36</v>
      </c>
      <c r="G1502">
        <v>0.935000002</v>
      </c>
      <c r="H1502">
        <v>0</v>
      </c>
    </row>
    <row r="1503" spans="1:8" x14ac:dyDescent="0.25">
      <c r="A1503" t="s">
        <v>197</v>
      </c>
      <c r="B1503" t="s">
        <v>876</v>
      </c>
      <c r="C1503" s="1">
        <v>45323</v>
      </c>
      <c r="D1503">
        <v>35521</v>
      </c>
      <c r="E1503">
        <v>1007533</v>
      </c>
      <c r="F1503">
        <v>6.38</v>
      </c>
      <c r="G1503">
        <v>0.75900000300000003</v>
      </c>
      <c r="H1503">
        <v>0</v>
      </c>
    </row>
    <row r="1504" spans="1:8" x14ac:dyDescent="0.25">
      <c r="A1504" t="s">
        <v>197</v>
      </c>
      <c r="B1504" t="s">
        <v>876</v>
      </c>
      <c r="C1504" s="1">
        <v>45352</v>
      </c>
      <c r="D1504">
        <v>38386</v>
      </c>
      <c r="E1504">
        <v>1045919</v>
      </c>
      <c r="F1504">
        <v>6.35</v>
      </c>
      <c r="G1504">
        <v>0.902999997</v>
      </c>
      <c r="H1504">
        <v>0</v>
      </c>
    </row>
    <row r="1505" spans="1:8" x14ac:dyDescent="0.25">
      <c r="A1505" t="s">
        <v>197</v>
      </c>
      <c r="B1505" t="s">
        <v>876</v>
      </c>
      <c r="C1505" s="1">
        <v>45383</v>
      </c>
      <c r="D1505">
        <v>39077</v>
      </c>
      <c r="E1505">
        <v>1084996</v>
      </c>
      <c r="F1505">
        <v>6.38</v>
      </c>
      <c r="G1505">
        <v>0.866999984</v>
      </c>
      <c r="H1505">
        <v>0</v>
      </c>
    </row>
    <row r="1506" spans="1:8" x14ac:dyDescent="0.25">
      <c r="A1506" t="s">
        <v>197</v>
      </c>
      <c r="B1506" t="s">
        <v>876</v>
      </c>
      <c r="C1506" s="1">
        <v>45413</v>
      </c>
      <c r="D1506">
        <v>57708</v>
      </c>
      <c r="E1506">
        <v>1142704</v>
      </c>
      <c r="F1506">
        <v>6.35</v>
      </c>
      <c r="G1506">
        <v>1.2259999509999999</v>
      </c>
      <c r="H1506">
        <v>0</v>
      </c>
    </row>
    <row r="1507" spans="1:8" x14ac:dyDescent="0.25">
      <c r="A1507" t="s">
        <v>197</v>
      </c>
      <c r="B1507" t="s">
        <v>876</v>
      </c>
      <c r="C1507" s="1">
        <v>45444</v>
      </c>
      <c r="D1507">
        <v>47379</v>
      </c>
      <c r="E1507">
        <v>1190083</v>
      </c>
      <c r="F1507">
        <v>6.34</v>
      </c>
      <c r="G1507">
        <v>0.96700000799999997</v>
      </c>
      <c r="H1507">
        <v>8677.3095699999994</v>
      </c>
    </row>
    <row r="1508" spans="1:8" x14ac:dyDescent="0.25">
      <c r="A1508" t="s">
        <v>197</v>
      </c>
      <c r="B1508" t="s">
        <v>876</v>
      </c>
      <c r="C1508" s="1">
        <v>45474</v>
      </c>
      <c r="D1508">
        <v>44681</v>
      </c>
      <c r="E1508">
        <v>1234764</v>
      </c>
      <c r="F1508">
        <v>6.41</v>
      </c>
      <c r="G1508">
        <v>0.935000002</v>
      </c>
      <c r="H1508">
        <v>0</v>
      </c>
    </row>
    <row r="1509" spans="1:8" x14ac:dyDescent="0.25">
      <c r="A1509" t="s">
        <v>197</v>
      </c>
      <c r="B1509" t="s">
        <v>876</v>
      </c>
      <c r="C1509" s="1">
        <v>45505</v>
      </c>
      <c r="D1509">
        <v>43188</v>
      </c>
      <c r="E1509">
        <v>1277952</v>
      </c>
      <c r="F1509">
        <v>6.47</v>
      </c>
      <c r="G1509">
        <v>1.031999946</v>
      </c>
      <c r="H1509">
        <v>0</v>
      </c>
    </row>
    <row r="1510" spans="1:8" x14ac:dyDescent="0.25">
      <c r="A1510" t="s">
        <v>197</v>
      </c>
      <c r="B1510" t="s">
        <v>876</v>
      </c>
      <c r="C1510" s="1">
        <v>45536</v>
      </c>
      <c r="D1510">
        <v>23683</v>
      </c>
      <c r="E1510">
        <v>1301635</v>
      </c>
      <c r="F1510">
        <v>6.59</v>
      </c>
      <c r="G1510">
        <v>0.60000002399999997</v>
      </c>
      <c r="H1510">
        <v>3224.6599120000001</v>
      </c>
    </row>
    <row r="1511" spans="1:8" x14ac:dyDescent="0.25">
      <c r="A1511" t="s">
        <v>197</v>
      </c>
      <c r="B1511" t="s">
        <v>876</v>
      </c>
      <c r="C1511" s="1">
        <v>45566</v>
      </c>
      <c r="D1511">
        <v>45455</v>
      </c>
      <c r="E1511">
        <v>1347090</v>
      </c>
      <c r="F1511">
        <v>6.57</v>
      </c>
      <c r="G1511">
        <v>1.031999946</v>
      </c>
      <c r="H1511">
        <v>4133.9799800000001</v>
      </c>
    </row>
    <row r="1512" spans="1:8" x14ac:dyDescent="0.25">
      <c r="A1512" t="s">
        <v>197</v>
      </c>
      <c r="B1512" t="s">
        <v>876</v>
      </c>
      <c r="C1512" s="1">
        <v>45597</v>
      </c>
      <c r="D1512">
        <v>35206</v>
      </c>
      <c r="E1512">
        <v>1382296</v>
      </c>
      <c r="F1512">
        <v>6.56</v>
      </c>
      <c r="G1512">
        <v>0.80000001200000004</v>
      </c>
      <c r="H1512">
        <v>0</v>
      </c>
    </row>
    <row r="1513" spans="1:8" x14ac:dyDescent="0.25">
      <c r="A1513" t="s">
        <v>197</v>
      </c>
      <c r="B1513" t="s">
        <v>876</v>
      </c>
      <c r="C1513" s="1">
        <v>45627</v>
      </c>
      <c r="D1513">
        <v>35234</v>
      </c>
      <c r="E1513">
        <v>1417530</v>
      </c>
      <c r="F1513">
        <v>6.52</v>
      </c>
      <c r="G1513">
        <v>0.773999989</v>
      </c>
      <c r="H1513">
        <v>5276.4902339999999</v>
      </c>
    </row>
    <row r="1514" spans="1:8" x14ac:dyDescent="0.25">
      <c r="A1514" t="s">
        <v>198</v>
      </c>
      <c r="B1514" t="s">
        <v>880</v>
      </c>
      <c r="C1514" s="1">
        <v>44562</v>
      </c>
      <c r="D1514">
        <v>41055</v>
      </c>
      <c r="E1514">
        <v>41055</v>
      </c>
      <c r="F1514">
        <v>6.48</v>
      </c>
      <c r="G1514">
        <v>0.902999997</v>
      </c>
      <c r="H1514">
        <v>0</v>
      </c>
    </row>
    <row r="1515" spans="1:8" x14ac:dyDescent="0.25">
      <c r="A1515" t="s">
        <v>198</v>
      </c>
      <c r="B1515" t="s">
        <v>880</v>
      </c>
      <c r="C1515" s="1">
        <v>44593</v>
      </c>
      <c r="D1515">
        <v>25929</v>
      </c>
      <c r="E1515">
        <v>66984</v>
      </c>
      <c r="F1515">
        <v>6.47</v>
      </c>
      <c r="G1515">
        <v>0.536000013</v>
      </c>
      <c r="H1515">
        <v>0</v>
      </c>
    </row>
    <row r="1516" spans="1:8" x14ac:dyDescent="0.25">
      <c r="A1516" t="s">
        <v>198</v>
      </c>
      <c r="B1516" t="s">
        <v>880</v>
      </c>
      <c r="C1516" s="1">
        <v>44621</v>
      </c>
      <c r="D1516">
        <v>50573</v>
      </c>
      <c r="E1516">
        <v>117557</v>
      </c>
      <c r="F1516">
        <v>6.47</v>
      </c>
      <c r="G1516">
        <v>0.902999997</v>
      </c>
      <c r="H1516">
        <v>801.71002199999998</v>
      </c>
    </row>
    <row r="1517" spans="1:8" x14ac:dyDescent="0.25">
      <c r="A1517" t="s">
        <v>198</v>
      </c>
      <c r="B1517" t="s">
        <v>880</v>
      </c>
      <c r="C1517" s="1">
        <v>44652</v>
      </c>
      <c r="D1517">
        <v>41151</v>
      </c>
      <c r="E1517">
        <v>158708</v>
      </c>
      <c r="F1517">
        <v>6.51</v>
      </c>
      <c r="G1517">
        <v>0.93300002800000004</v>
      </c>
      <c r="H1517">
        <v>4058.8500979999999</v>
      </c>
    </row>
    <row r="1518" spans="1:8" x14ac:dyDescent="0.25">
      <c r="A1518" t="s">
        <v>198</v>
      </c>
      <c r="B1518" t="s">
        <v>880</v>
      </c>
      <c r="C1518" s="1">
        <v>44682</v>
      </c>
      <c r="D1518">
        <v>56831</v>
      </c>
      <c r="E1518">
        <v>215539</v>
      </c>
      <c r="F1518">
        <v>6.53</v>
      </c>
      <c r="G1518">
        <v>1.097000003</v>
      </c>
      <c r="H1518">
        <v>0</v>
      </c>
    </row>
    <row r="1519" spans="1:8" x14ac:dyDescent="0.25">
      <c r="A1519" t="s">
        <v>198</v>
      </c>
      <c r="B1519" t="s">
        <v>880</v>
      </c>
      <c r="C1519" s="1">
        <v>44713</v>
      </c>
      <c r="D1519">
        <v>35043</v>
      </c>
      <c r="E1519">
        <v>250582</v>
      </c>
      <c r="F1519">
        <v>6.54</v>
      </c>
      <c r="G1519">
        <v>0.96700000799999997</v>
      </c>
      <c r="H1519">
        <v>0</v>
      </c>
    </row>
    <row r="1520" spans="1:8" x14ac:dyDescent="0.25">
      <c r="A1520" t="s">
        <v>198</v>
      </c>
      <c r="B1520" t="s">
        <v>880</v>
      </c>
      <c r="C1520" s="1">
        <v>44743</v>
      </c>
      <c r="D1520">
        <v>26839</v>
      </c>
      <c r="E1520">
        <v>277421</v>
      </c>
      <c r="F1520">
        <v>6.48</v>
      </c>
      <c r="G1520">
        <v>0.773999989</v>
      </c>
      <c r="H1520">
        <v>0</v>
      </c>
    </row>
    <row r="1521" spans="1:8" x14ac:dyDescent="0.25">
      <c r="A1521" t="s">
        <v>198</v>
      </c>
      <c r="B1521" t="s">
        <v>880</v>
      </c>
      <c r="C1521" s="1">
        <v>44774</v>
      </c>
      <c r="D1521">
        <v>46147</v>
      </c>
      <c r="E1521">
        <v>323568</v>
      </c>
      <c r="F1521">
        <v>6.49</v>
      </c>
      <c r="G1521">
        <v>1</v>
      </c>
      <c r="H1521">
        <v>3883.76001</v>
      </c>
    </row>
    <row r="1522" spans="1:8" x14ac:dyDescent="0.25">
      <c r="A1522" t="s">
        <v>198</v>
      </c>
      <c r="B1522" t="s">
        <v>880</v>
      </c>
      <c r="C1522" s="1">
        <v>44805</v>
      </c>
      <c r="D1522">
        <v>43688</v>
      </c>
      <c r="E1522">
        <v>367256</v>
      </c>
      <c r="F1522">
        <v>6.45</v>
      </c>
      <c r="G1522">
        <v>1</v>
      </c>
      <c r="H1522">
        <v>0</v>
      </c>
    </row>
    <row r="1523" spans="1:8" x14ac:dyDescent="0.25">
      <c r="A1523" t="s">
        <v>198</v>
      </c>
      <c r="B1523" t="s">
        <v>880</v>
      </c>
      <c r="C1523" s="1">
        <v>44835</v>
      </c>
      <c r="D1523">
        <v>35810</v>
      </c>
      <c r="E1523">
        <v>403066</v>
      </c>
      <c r="F1523">
        <v>6.53</v>
      </c>
      <c r="G1523">
        <v>1</v>
      </c>
      <c r="H1523">
        <v>0</v>
      </c>
    </row>
    <row r="1524" spans="1:8" x14ac:dyDescent="0.25">
      <c r="A1524" t="s">
        <v>198</v>
      </c>
      <c r="B1524" t="s">
        <v>880</v>
      </c>
      <c r="C1524" s="1">
        <v>44866</v>
      </c>
      <c r="D1524">
        <v>26040</v>
      </c>
      <c r="E1524">
        <v>429106</v>
      </c>
      <c r="F1524">
        <v>6.51</v>
      </c>
      <c r="G1524">
        <v>0.69999998799999996</v>
      </c>
      <c r="H1524">
        <v>7001.9599609999996</v>
      </c>
    </row>
    <row r="1525" spans="1:8" x14ac:dyDescent="0.25">
      <c r="A1525" t="s">
        <v>198</v>
      </c>
      <c r="B1525" t="s">
        <v>880</v>
      </c>
      <c r="C1525" s="1">
        <v>44896</v>
      </c>
      <c r="D1525">
        <v>48028</v>
      </c>
      <c r="E1525">
        <v>477134</v>
      </c>
      <c r="F1525">
        <v>6.62</v>
      </c>
      <c r="G1525">
        <v>1</v>
      </c>
      <c r="H1525">
        <v>3488.610107</v>
      </c>
    </row>
    <row r="1526" spans="1:8" x14ac:dyDescent="0.25">
      <c r="A1526" t="s">
        <v>198</v>
      </c>
      <c r="B1526" t="s">
        <v>880</v>
      </c>
      <c r="C1526" s="1">
        <v>44927</v>
      </c>
      <c r="D1526">
        <v>38991</v>
      </c>
      <c r="E1526">
        <v>516125</v>
      </c>
      <c r="F1526">
        <v>6.6</v>
      </c>
      <c r="G1526">
        <v>0.870999992</v>
      </c>
      <c r="H1526">
        <v>1205.5699460000001</v>
      </c>
    </row>
    <row r="1527" spans="1:8" x14ac:dyDescent="0.25">
      <c r="A1527" t="s">
        <v>198</v>
      </c>
      <c r="B1527" t="s">
        <v>880</v>
      </c>
      <c r="C1527" s="1">
        <v>44958</v>
      </c>
      <c r="D1527">
        <v>24191</v>
      </c>
      <c r="E1527">
        <v>540316</v>
      </c>
      <c r="F1527">
        <v>6.59</v>
      </c>
      <c r="G1527">
        <v>0.713999987</v>
      </c>
      <c r="H1527">
        <v>0</v>
      </c>
    </row>
    <row r="1528" spans="1:8" x14ac:dyDescent="0.25">
      <c r="A1528" t="s">
        <v>198</v>
      </c>
      <c r="B1528" t="s">
        <v>880</v>
      </c>
      <c r="C1528" s="1">
        <v>44986</v>
      </c>
      <c r="D1528">
        <v>58476</v>
      </c>
      <c r="E1528">
        <v>598792</v>
      </c>
      <c r="F1528">
        <v>6.54</v>
      </c>
      <c r="G1528">
        <v>1.128999949</v>
      </c>
      <c r="H1528">
        <v>0</v>
      </c>
    </row>
    <row r="1529" spans="1:8" x14ac:dyDescent="0.25">
      <c r="A1529" t="s">
        <v>198</v>
      </c>
      <c r="B1529" t="s">
        <v>880</v>
      </c>
      <c r="C1529" s="1">
        <v>45017</v>
      </c>
      <c r="D1529">
        <v>27520</v>
      </c>
      <c r="E1529">
        <v>626312</v>
      </c>
      <c r="F1529">
        <v>6.59</v>
      </c>
      <c r="G1529">
        <v>0.53299999200000003</v>
      </c>
      <c r="H1529">
        <v>2865.0500489999999</v>
      </c>
    </row>
    <row r="1530" spans="1:8" x14ac:dyDescent="0.25">
      <c r="A1530" t="s">
        <v>198</v>
      </c>
      <c r="B1530" t="s">
        <v>880</v>
      </c>
      <c r="C1530" s="1">
        <v>45047</v>
      </c>
      <c r="D1530">
        <v>51127</v>
      </c>
      <c r="E1530">
        <v>677439</v>
      </c>
      <c r="F1530">
        <v>6.63</v>
      </c>
      <c r="G1530">
        <v>1.128999949</v>
      </c>
      <c r="H1530">
        <v>2085.8400879999999</v>
      </c>
    </row>
    <row r="1531" spans="1:8" x14ac:dyDescent="0.25">
      <c r="A1531" t="s">
        <v>198</v>
      </c>
      <c r="B1531" t="s">
        <v>880</v>
      </c>
      <c r="C1531" s="1">
        <v>45078</v>
      </c>
      <c r="D1531">
        <v>31480</v>
      </c>
      <c r="E1531">
        <v>708919</v>
      </c>
      <c r="F1531">
        <v>6.65</v>
      </c>
      <c r="G1531">
        <v>0.83300000399999996</v>
      </c>
      <c r="H1531">
        <v>0</v>
      </c>
    </row>
    <row r="1532" spans="1:8" x14ac:dyDescent="0.25">
      <c r="A1532" t="s">
        <v>198</v>
      </c>
      <c r="B1532" t="s">
        <v>880</v>
      </c>
      <c r="C1532" s="1">
        <v>45108</v>
      </c>
      <c r="D1532">
        <v>39179</v>
      </c>
      <c r="E1532">
        <v>748098</v>
      </c>
      <c r="F1532">
        <v>6.59</v>
      </c>
      <c r="G1532">
        <v>0.805999994</v>
      </c>
      <c r="H1532">
        <v>4584.8100590000004</v>
      </c>
    </row>
    <row r="1533" spans="1:8" x14ac:dyDescent="0.25">
      <c r="A1533" t="s">
        <v>198</v>
      </c>
      <c r="B1533" t="s">
        <v>880</v>
      </c>
      <c r="C1533" s="1">
        <v>45139</v>
      </c>
      <c r="D1533">
        <v>45006</v>
      </c>
      <c r="E1533">
        <v>793104</v>
      </c>
      <c r="F1533">
        <v>6.64</v>
      </c>
      <c r="G1533">
        <v>0.902999997</v>
      </c>
      <c r="H1533">
        <v>5330.8598629999997</v>
      </c>
    </row>
    <row r="1534" spans="1:8" x14ac:dyDescent="0.25">
      <c r="A1534" t="s">
        <v>198</v>
      </c>
      <c r="B1534" t="s">
        <v>880</v>
      </c>
      <c r="C1534" s="1">
        <v>45170</v>
      </c>
      <c r="D1534">
        <v>50403</v>
      </c>
      <c r="E1534">
        <v>843507</v>
      </c>
      <c r="F1534">
        <v>6.54</v>
      </c>
      <c r="G1534">
        <v>1.1000000240000001</v>
      </c>
      <c r="H1534">
        <v>0</v>
      </c>
    </row>
    <row r="1535" spans="1:8" x14ac:dyDescent="0.25">
      <c r="A1535" t="s">
        <v>198</v>
      </c>
      <c r="B1535" t="s">
        <v>880</v>
      </c>
      <c r="C1535" s="1">
        <v>45200</v>
      </c>
      <c r="D1535">
        <v>41165</v>
      </c>
      <c r="E1535">
        <v>884672</v>
      </c>
      <c r="F1535">
        <v>6.55</v>
      </c>
      <c r="G1535">
        <v>0.838999987</v>
      </c>
      <c r="H1535">
        <v>5215.75</v>
      </c>
    </row>
    <row r="1536" spans="1:8" x14ac:dyDescent="0.25">
      <c r="A1536" t="s">
        <v>198</v>
      </c>
      <c r="B1536" t="s">
        <v>880</v>
      </c>
      <c r="C1536" s="1">
        <v>45231</v>
      </c>
      <c r="D1536">
        <v>39265</v>
      </c>
      <c r="E1536">
        <v>923937</v>
      </c>
      <c r="F1536">
        <v>6.46</v>
      </c>
      <c r="G1536">
        <v>1.0329999919999999</v>
      </c>
      <c r="H1536">
        <v>2973.4399410000001</v>
      </c>
    </row>
    <row r="1537" spans="1:8" x14ac:dyDescent="0.25">
      <c r="A1537" t="s">
        <v>198</v>
      </c>
      <c r="B1537" t="s">
        <v>880</v>
      </c>
      <c r="C1537" s="1">
        <v>45261</v>
      </c>
      <c r="D1537">
        <v>46509</v>
      </c>
      <c r="E1537">
        <v>970446</v>
      </c>
      <c r="F1537">
        <v>6.5</v>
      </c>
      <c r="G1537">
        <v>1</v>
      </c>
      <c r="H1537">
        <v>0</v>
      </c>
    </row>
    <row r="1538" spans="1:8" x14ac:dyDescent="0.25">
      <c r="A1538" t="s">
        <v>198</v>
      </c>
      <c r="B1538" t="s">
        <v>880</v>
      </c>
      <c r="C1538" s="1">
        <v>45292</v>
      </c>
      <c r="D1538">
        <v>33096</v>
      </c>
      <c r="E1538">
        <v>1003542</v>
      </c>
      <c r="F1538">
        <v>6.49</v>
      </c>
      <c r="G1538">
        <v>0.902999997</v>
      </c>
      <c r="H1538">
        <v>0</v>
      </c>
    </row>
    <row r="1539" spans="1:8" x14ac:dyDescent="0.25">
      <c r="A1539" t="s">
        <v>198</v>
      </c>
      <c r="B1539" t="s">
        <v>880</v>
      </c>
      <c r="C1539" s="1">
        <v>45323</v>
      </c>
      <c r="D1539">
        <v>26816</v>
      </c>
      <c r="E1539">
        <v>1030358</v>
      </c>
      <c r="F1539">
        <v>6.52</v>
      </c>
      <c r="G1539">
        <v>0.689999998</v>
      </c>
      <c r="H1539">
        <v>0</v>
      </c>
    </row>
    <row r="1540" spans="1:8" x14ac:dyDescent="0.25">
      <c r="A1540" t="s">
        <v>198</v>
      </c>
      <c r="B1540" t="s">
        <v>880</v>
      </c>
      <c r="C1540" s="1">
        <v>45352</v>
      </c>
      <c r="D1540">
        <v>39934</v>
      </c>
      <c r="E1540">
        <v>1070292</v>
      </c>
      <c r="F1540">
        <v>6.49</v>
      </c>
      <c r="G1540">
        <v>0.935000002</v>
      </c>
      <c r="H1540">
        <v>3705.23999</v>
      </c>
    </row>
    <row r="1541" spans="1:8" x14ac:dyDescent="0.25">
      <c r="A1541" t="s">
        <v>198</v>
      </c>
      <c r="B1541" t="s">
        <v>880</v>
      </c>
      <c r="C1541" s="1">
        <v>45383</v>
      </c>
      <c r="D1541">
        <v>51817</v>
      </c>
      <c r="E1541">
        <v>1122109</v>
      </c>
      <c r="F1541">
        <v>6.5</v>
      </c>
      <c r="G1541">
        <v>1.0670000310000001</v>
      </c>
      <c r="H1541">
        <v>0</v>
      </c>
    </row>
    <row r="1542" spans="1:8" x14ac:dyDescent="0.25">
      <c r="A1542" t="s">
        <v>198</v>
      </c>
      <c r="B1542" t="s">
        <v>880</v>
      </c>
      <c r="C1542" s="1">
        <v>45413</v>
      </c>
      <c r="D1542">
        <v>22965</v>
      </c>
      <c r="E1542">
        <v>1145074</v>
      </c>
      <c r="F1542">
        <v>6.51</v>
      </c>
      <c r="G1542">
        <v>0.547999978</v>
      </c>
      <c r="H1542">
        <v>1629.7700199999999</v>
      </c>
    </row>
    <row r="1543" spans="1:8" x14ac:dyDescent="0.25">
      <c r="A1543" t="s">
        <v>198</v>
      </c>
      <c r="B1543" t="s">
        <v>880</v>
      </c>
      <c r="C1543" s="1">
        <v>45444</v>
      </c>
      <c r="D1543">
        <v>34774</v>
      </c>
      <c r="E1543">
        <v>1179848</v>
      </c>
      <c r="F1543">
        <v>6.58</v>
      </c>
      <c r="G1543">
        <v>0.76700002</v>
      </c>
      <c r="H1543">
        <v>1079.469971</v>
      </c>
    </row>
    <row r="1544" spans="1:8" x14ac:dyDescent="0.25">
      <c r="A1544" t="s">
        <v>198</v>
      </c>
      <c r="B1544" t="s">
        <v>880</v>
      </c>
      <c r="C1544" s="1">
        <v>45474</v>
      </c>
      <c r="D1544">
        <v>38817</v>
      </c>
      <c r="E1544">
        <v>1218665</v>
      </c>
      <c r="F1544">
        <v>6.63</v>
      </c>
      <c r="G1544">
        <v>0.935000002</v>
      </c>
      <c r="H1544">
        <v>1781.5200199999999</v>
      </c>
    </row>
    <row r="1545" spans="1:8" x14ac:dyDescent="0.25">
      <c r="A1545" t="s">
        <v>198</v>
      </c>
      <c r="B1545" t="s">
        <v>880</v>
      </c>
      <c r="C1545" s="1">
        <v>45505</v>
      </c>
      <c r="D1545">
        <v>33527</v>
      </c>
      <c r="E1545">
        <v>1252192</v>
      </c>
      <c r="F1545">
        <v>6.62</v>
      </c>
      <c r="G1545">
        <v>0.709999979</v>
      </c>
      <c r="H1545">
        <v>0</v>
      </c>
    </row>
    <row r="1546" spans="1:8" x14ac:dyDescent="0.25">
      <c r="A1546" t="s">
        <v>198</v>
      </c>
      <c r="B1546" t="s">
        <v>880</v>
      </c>
      <c r="C1546" s="1">
        <v>45536</v>
      </c>
      <c r="D1546">
        <v>35851</v>
      </c>
      <c r="E1546">
        <v>1288043</v>
      </c>
      <c r="F1546">
        <v>6.52</v>
      </c>
      <c r="G1546">
        <v>0.89999997600000003</v>
      </c>
      <c r="H1546">
        <v>0</v>
      </c>
    </row>
    <row r="1547" spans="1:8" x14ac:dyDescent="0.25">
      <c r="A1547" t="s">
        <v>198</v>
      </c>
      <c r="B1547" t="s">
        <v>880</v>
      </c>
      <c r="C1547" s="1">
        <v>45566</v>
      </c>
      <c r="D1547">
        <v>24023</v>
      </c>
      <c r="E1547">
        <v>1312066</v>
      </c>
      <c r="F1547">
        <v>6.51</v>
      </c>
      <c r="G1547">
        <v>0.676999986</v>
      </c>
      <c r="H1547">
        <v>0</v>
      </c>
    </row>
    <row r="1548" spans="1:8" x14ac:dyDescent="0.25">
      <c r="A1548" t="s">
        <v>198</v>
      </c>
      <c r="B1548" t="s">
        <v>880</v>
      </c>
      <c r="C1548" s="1">
        <v>45597</v>
      </c>
      <c r="D1548">
        <v>31492</v>
      </c>
      <c r="E1548">
        <v>1343558</v>
      </c>
      <c r="F1548">
        <v>6.56</v>
      </c>
      <c r="G1548">
        <v>0.73299998</v>
      </c>
      <c r="H1548">
        <v>6061.7299800000001</v>
      </c>
    </row>
    <row r="1549" spans="1:8" x14ac:dyDescent="0.25">
      <c r="A1549" t="s">
        <v>198</v>
      </c>
      <c r="B1549" t="s">
        <v>880</v>
      </c>
      <c r="C1549" s="1">
        <v>45627</v>
      </c>
      <c r="D1549">
        <v>33508</v>
      </c>
      <c r="E1549">
        <v>1377066</v>
      </c>
      <c r="F1549">
        <v>6.64</v>
      </c>
      <c r="G1549">
        <v>0.612999976</v>
      </c>
      <c r="H1549">
        <v>0</v>
      </c>
    </row>
    <row r="1550" spans="1:8" x14ac:dyDescent="0.25">
      <c r="A1550" t="s">
        <v>199</v>
      </c>
      <c r="B1550" t="s">
        <v>880</v>
      </c>
      <c r="C1550" s="1">
        <v>44562</v>
      </c>
      <c r="D1550">
        <v>46261</v>
      </c>
      <c r="E1550">
        <v>46261</v>
      </c>
      <c r="F1550">
        <v>6.55</v>
      </c>
      <c r="G1550">
        <v>0.805999994</v>
      </c>
      <c r="H1550">
        <v>0</v>
      </c>
    </row>
    <row r="1551" spans="1:8" x14ac:dyDescent="0.25">
      <c r="A1551" t="s">
        <v>199</v>
      </c>
      <c r="B1551" t="s">
        <v>880</v>
      </c>
      <c r="C1551" s="1">
        <v>44593</v>
      </c>
      <c r="D1551">
        <v>40726</v>
      </c>
      <c r="E1551">
        <v>86987</v>
      </c>
      <c r="F1551">
        <v>6.45</v>
      </c>
      <c r="G1551">
        <v>0.92900002000000004</v>
      </c>
      <c r="H1551">
        <v>0</v>
      </c>
    </row>
    <row r="1552" spans="1:8" x14ac:dyDescent="0.25">
      <c r="A1552" t="s">
        <v>199</v>
      </c>
      <c r="B1552" t="s">
        <v>880</v>
      </c>
      <c r="C1552" s="1">
        <v>44621</v>
      </c>
      <c r="D1552">
        <v>24166</v>
      </c>
      <c r="E1552">
        <v>111153</v>
      </c>
      <c r="F1552">
        <v>6.5</v>
      </c>
      <c r="G1552">
        <v>0.547999978</v>
      </c>
      <c r="H1552">
        <v>3087.51001</v>
      </c>
    </row>
    <row r="1553" spans="1:8" x14ac:dyDescent="0.25">
      <c r="A1553" t="s">
        <v>199</v>
      </c>
      <c r="B1553" t="s">
        <v>880</v>
      </c>
      <c r="C1553" s="1">
        <v>44652</v>
      </c>
      <c r="D1553">
        <v>36278</v>
      </c>
      <c r="E1553">
        <v>147431</v>
      </c>
      <c r="F1553">
        <v>6.51</v>
      </c>
      <c r="G1553">
        <v>0.89999997600000003</v>
      </c>
      <c r="H1553">
        <v>0</v>
      </c>
    </row>
    <row r="1554" spans="1:8" x14ac:dyDescent="0.25">
      <c r="A1554" t="s">
        <v>199</v>
      </c>
      <c r="B1554" t="s">
        <v>880</v>
      </c>
      <c r="C1554" s="1">
        <v>44682</v>
      </c>
      <c r="D1554">
        <v>39203</v>
      </c>
      <c r="E1554">
        <v>186634</v>
      </c>
      <c r="F1554">
        <v>6.52</v>
      </c>
      <c r="G1554">
        <v>0.902999997</v>
      </c>
      <c r="H1554">
        <v>0</v>
      </c>
    </row>
    <row r="1555" spans="1:8" x14ac:dyDescent="0.25">
      <c r="A1555" t="s">
        <v>199</v>
      </c>
      <c r="B1555" t="s">
        <v>880</v>
      </c>
      <c r="C1555" s="1">
        <v>44713</v>
      </c>
      <c r="D1555">
        <v>42237</v>
      </c>
      <c r="E1555">
        <v>228871</v>
      </c>
      <c r="F1555">
        <v>6.51</v>
      </c>
      <c r="G1555">
        <v>0.76700002</v>
      </c>
      <c r="H1555">
        <v>2774.459961</v>
      </c>
    </row>
    <row r="1556" spans="1:8" x14ac:dyDescent="0.25">
      <c r="A1556" t="s">
        <v>199</v>
      </c>
      <c r="B1556" t="s">
        <v>880</v>
      </c>
      <c r="C1556" s="1">
        <v>44743</v>
      </c>
      <c r="D1556">
        <v>42328</v>
      </c>
      <c r="E1556">
        <v>271199</v>
      </c>
      <c r="F1556">
        <v>6.43</v>
      </c>
      <c r="G1556">
        <v>0.902999997</v>
      </c>
      <c r="H1556">
        <v>0</v>
      </c>
    </row>
    <row r="1557" spans="1:8" x14ac:dyDescent="0.25">
      <c r="A1557" t="s">
        <v>199</v>
      </c>
      <c r="B1557" t="s">
        <v>880</v>
      </c>
      <c r="C1557" s="1">
        <v>44774</v>
      </c>
      <c r="D1557">
        <v>54852</v>
      </c>
      <c r="E1557">
        <v>326051</v>
      </c>
      <c r="F1557">
        <v>6.44</v>
      </c>
      <c r="G1557">
        <v>1.3229999539999999</v>
      </c>
      <c r="H1557">
        <v>3093.639893</v>
      </c>
    </row>
    <row r="1558" spans="1:8" x14ac:dyDescent="0.25">
      <c r="A1558" t="s">
        <v>199</v>
      </c>
      <c r="B1558" t="s">
        <v>880</v>
      </c>
      <c r="C1558" s="1">
        <v>44805</v>
      </c>
      <c r="D1558">
        <v>28094</v>
      </c>
      <c r="E1558">
        <v>354145</v>
      </c>
      <c r="F1558">
        <v>6.44</v>
      </c>
      <c r="G1558">
        <v>0.69999998799999996</v>
      </c>
      <c r="H1558">
        <v>506.01000979999998</v>
      </c>
    </row>
    <row r="1559" spans="1:8" x14ac:dyDescent="0.25">
      <c r="A1559" t="s">
        <v>199</v>
      </c>
      <c r="B1559" t="s">
        <v>880</v>
      </c>
      <c r="C1559" s="1">
        <v>44835</v>
      </c>
      <c r="D1559">
        <v>43180</v>
      </c>
      <c r="E1559">
        <v>397325</v>
      </c>
      <c r="F1559">
        <v>6.48</v>
      </c>
      <c r="G1559">
        <v>0.967999995</v>
      </c>
      <c r="H1559">
        <v>0</v>
      </c>
    </row>
    <row r="1560" spans="1:8" x14ac:dyDescent="0.25">
      <c r="A1560" t="s">
        <v>199</v>
      </c>
      <c r="B1560" t="s">
        <v>880</v>
      </c>
      <c r="C1560" s="1">
        <v>44866</v>
      </c>
      <c r="D1560">
        <v>42527</v>
      </c>
      <c r="E1560">
        <v>439852</v>
      </c>
      <c r="F1560">
        <v>6.47</v>
      </c>
      <c r="G1560">
        <v>1.0329999919999999</v>
      </c>
      <c r="H1560">
        <v>0</v>
      </c>
    </row>
    <row r="1561" spans="1:8" x14ac:dyDescent="0.25">
      <c r="A1561" t="s">
        <v>199</v>
      </c>
      <c r="B1561" t="s">
        <v>880</v>
      </c>
      <c r="C1561" s="1">
        <v>44896</v>
      </c>
      <c r="D1561">
        <v>22859</v>
      </c>
      <c r="E1561">
        <v>462711</v>
      </c>
      <c r="F1561">
        <v>6.45</v>
      </c>
      <c r="G1561">
        <v>0.612999976</v>
      </c>
      <c r="H1561">
        <v>0</v>
      </c>
    </row>
    <row r="1562" spans="1:8" x14ac:dyDescent="0.25">
      <c r="A1562" t="s">
        <v>199</v>
      </c>
      <c r="B1562" t="s">
        <v>880</v>
      </c>
      <c r="C1562" s="1">
        <v>44927</v>
      </c>
      <c r="D1562">
        <v>36798</v>
      </c>
      <c r="E1562">
        <v>499509</v>
      </c>
      <c r="F1562">
        <v>6.46</v>
      </c>
      <c r="G1562">
        <v>0.741999984</v>
      </c>
      <c r="H1562">
        <v>2518.23999</v>
      </c>
    </row>
    <row r="1563" spans="1:8" x14ac:dyDescent="0.25">
      <c r="A1563" t="s">
        <v>199</v>
      </c>
      <c r="B1563" t="s">
        <v>880</v>
      </c>
      <c r="C1563" s="1">
        <v>44958</v>
      </c>
      <c r="D1563">
        <v>16750</v>
      </c>
      <c r="E1563">
        <v>516259</v>
      </c>
      <c r="F1563">
        <v>6.46</v>
      </c>
      <c r="G1563">
        <v>0.57099997999999996</v>
      </c>
      <c r="H1563">
        <v>3812.919922</v>
      </c>
    </row>
    <row r="1564" spans="1:8" x14ac:dyDescent="0.25">
      <c r="A1564" t="s">
        <v>199</v>
      </c>
      <c r="B1564" t="s">
        <v>880</v>
      </c>
      <c r="C1564" s="1">
        <v>44986</v>
      </c>
      <c r="D1564">
        <v>41962</v>
      </c>
      <c r="E1564">
        <v>558221</v>
      </c>
      <c r="F1564">
        <v>6.43</v>
      </c>
      <c r="G1564">
        <v>0.870999992</v>
      </c>
      <c r="H1564">
        <v>2738.3100589999999</v>
      </c>
    </row>
    <row r="1565" spans="1:8" x14ac:dyDescent="0.25">
      <c r="A1565" t="s">
        <v>199</v>
      </c>
      <c r="B1565" t="s">
        <v>880</v>
      </c>
      <c r="C1565" s="1">
        <v>45017</v>
      </c>
      <c r="D1565">
        <v>28652</v>
      </c>
      <c r="E1565">
        <v>586873</v>
      </c>
      <c r="F1565">
        <v>6.48</v>
      </c>
      <c r="G1565">
        <v>0.66699999600000004</v>
      </c>
      <c r="H1565">
        <v>2769.209961</v>
      </c>
    </row>
    <row r="1566" spans="1:8" x14ac:dyDescent="0.25">
      <c r="A1566" t="s">
        <v>199</v>
      </c>
      <c r="B1566" t="s">
        <v>880</v>
      </c>
      <c r="C1566" s="1">
        <v>45047</v>
      </c>
      <c r="D1566">
        <v>41945</v>
      </c>
      <c r="E1566">
        <v>628818</v>
      </c>
      <c r="F1566">
        <v>6.53</v>
      </c>
      <c r="G1566">
        <v>0.838999987</v>
      </c>
      <c r="H1566">
        <v>0</v>
      </c>
    </row>
    <row r="1567" spans="1:8" x14ac:dyDescent="0.25">
      <c r="A1567" t="s">
        <v>199</v>
      </c>
      <c r="B1567" t="s">
        <v>880</v>
      </c>
      <c r="C1567" s="1">
        <v>45078</v>
      </c>
      <c r="D1567">
        <v>39419</v>
      </c>
      <c r="E1567">
        <v>668237</v>
      </c>
      <c r="F1567">
        <v>6.56</v>
      </c>
      <c r="G1567">
        <v>0.866999984</v>
      </c>
      <c r="H1567">
        <v>546.04998780000005</v>
      </c>
    </row>
    <row r="1568" spans="1:8" x14ac:dyDescent="0.25">
      <c r="A1568" t="s">
        <v>199</v>
      </c>
      <c r="B1568" t="s">
        <v>880</v>
      </c>
      <c r="C1568" s="1">
        <v>45108</v>
      </c>
      <c r="D1568">
        <v>34730</v>
      </c>
      <c r="E1568">
        <v>702967</v>
      </c>
      <c r="F1568">
        <v>6.5</v>
      </c>
      <c r="G1568">
        <v>0.709999979</v>
      </c>
      <c r="H1568">
        <v>238.0099945</v>
      </c>
    </row>
    <row r="1569" spans="1:8" x14ac:dyDescent="0.25">
      <c r="A1569" t="s">
        <v>199</v>
      </c>
      <c r="B1569" t="s">
        <v>880</v>
      </c>
      <c r="C1569" s="1">
        <v>45139</v>
      </c>
      <c r="D1569">
        <v>17464</v>
      </c>
      <c r="E1569">
        <v>720431</v>
      </c>
      <c r="F1569">
        <v>6.55</v>
      </c>
      <c r="G1569">
        <v>0.515999973</v>
      </c>
      <c r="H1569">
        <v>3155.9799800000001</v>
      </c>
    </row>
    <row r="1570" spans="1:8" x14ac:dyDescent="0.25">
      <c r="A1570" t="s">
        <v>199</v>
      </c>
      <c r="B1570" t="s">
        <v>880</v>
      </c>
      <c r="C1570" s="1">
        <v>45170</v>
      </c>
      <c r="D1570">
        <v>30888</v>
      </c>
      <c r="E1570">
        <v>751319</v>
      </c>
      <c r="F1570">
        <v>6.55</v>
      </c>
      <c r="G1570">
        <v>0.73299998</v>
      </c>
      <c r="H1570">
        <v>0</v>
      </c>
    </row>
    <row r="1571" spans="1:8" x14ac:dyDescent="0.25">
      <c r="A1571" t="s">
        <v>199</v>
      </c>
      <c r="B1571" t="s">
        <v>880</v>
      </c>
      <c r="C1571" s="1">
        <v>45200</v>
      </c>
      <c r="D1571">
        <v>37900</v>
      </c>
      <c r="E1571">
        <v>789219</v>
      </c>
      <c r="F1571">
        <v>6.55</v>
      </c>
      <c r="G1571">
        <v>0.935000002</v>
      </c>
      <c r="H1571">
        <v>3420.5200199999999</v>
      </c>
    </row>
    <row r="1572" spans="1:8" x14ac:dyDescent="0.25">
      <c r="A1572" t="s">
        <v>199</v>
      </c>
      <c r="B1572" t="s">
        <v>880</v>
      </c>
      <c r="C1572" s="1">
        <v>45231</v>
      </c>
      <c r="D1572">
        <v>42022</v>
      </c>
      <c r="E1572">
        <v>831241</v>
      </c>
      <c r="F1572">
        <v>6.49</v>
      </c>
      <c r="G1572">
        <v>0.96700000799999997</v>
      </c>
      <c r="H1572">
        <v>0</v>
      </c>
    </row>
    <row r="1573" spans="1:8" x14ac:dyDescent="0.25">
      <c r="A1573" t="s">
        <v>199</v>
      </c>
      <c r="B1573" t="s">
        <v>880</v>
      </c>
      <c r="C1573" s="1">
        <v>45261</v>
      </c>
      <c r="D1573">
        <v>29997</v>
      </c>
      <c r="E1573">
        <v>861238</v>
      </c>
      <c r="F1573">
        <v>6.5</v>
      </c>
      <c r="G1573">
        <v>0.773999989</v>
      </c>
      <c r="H1573">
        <v>2837.070068</v>
      </c>
    </row>
    <row r="1574" spans="1:8" x14ac:dyDescent="0.25">
      <c r="A1574" t="s">
        <v>199</v>
      </c>
      <c r="B1574" t="s">
        <v>880</v>
      </c>
      <c r="C1574" s="1">
        <v>45292</v>
      </c>
      <c r="D1574">
        <v>27476</v>
      </c>
      <c r="E1574">
        <v>888714</v>
      </c>
      <c r="F1574">
        <v>6.44</v>
      </c>
      <c r="G1574">
        <v>0.547999978</v>
      </c>
      <c r="H1574">
        <v>0</v>
      </c>
    </row>
    <row r="1575" spans="1:8" x14ac:dyDescent="0.25">
      <c r="A1575" t="s">
        <v>199</v>
      </c>
      <c r="B1575" t="s">
        <v>880</v>
      </c>
      <c r="C1575" s="1">
        <v>45323</v>
      </c>
      <c r="D1575">
        <v>45409</v>
      </c>
      <c r="E1575">
        <v>934123</v>
      </c>
      <c r="F1575">
        <v>6.4</v>
      </c>
      <c r="G1575">
        <v>1.069000006</v>
      </c>
      <c r="H1575">
        <v>4018.1201169999999</v>
      </c>
    </row>
    <row r="1576" spans="1:8" x14ac:dyDescent="0.25">
      <c r="A1576" t="s">
        <v>199</v>
      </c>
      <c r="B1576" t="s">
        <v>880</v>
      </c>
      <c r="C1576" s="1">
        <v>45352</v>
      </c>
      <c r="D1576">
        <v>30391</v>
      </c>
      <c r="E1576">
        <v>964514</v>
      </c>
      <c r="F1576">
        <v>6.3</v>
      </c>
      <c r="G1576">
        <v>0.709999979</v>
      </c>
      <c r="H1576">
        <v>0</v>
      </c>
    </row>
    <row r="1577" spans="1:8" x14ac:dyDescent="0.25">
      <c r="A1577" t="s">
        <v>199</v>
      </c>
      <c r="B1577" t="s">
        <v>880</v>
      </c>
      <c r="C1577" s="1">
        <v>45383</v>
      </c>
      <c r="D1577">
        <v>37780</v>
      </c>
      <c r="E1577">
        <v>1002294</v>
      </c>
      <c r="F1577">
        <v>6.38</v>
      </c>
      <c r="G1577">
        <v>0.866999984</v>
      </c>
      <c r="H1577">
        <v>2172.360107</v>
      </c>
    </row>
    <row r="1578" spans="1:8" x14ac:dyDescent="0.25">
      <c r="A1578" t="s">
        <v>199</v>
      </c>
      <c r="B1578" t="s">
        <v>880</v>
      </c>
      <c r="C1578" s="1">
        <v>45413</v>
      </c>
      <c r="D1578">
        <v>45195</v>
      </c>
      <c r="E1578">
        <v>1047489</v>
      </c>
      <c r="F1578">
        <v>6.4</v>
      </c>
      <c r="G1578">
        <v>1.065000057</v>
      </c>
      <c r="H1578">
        <v>0</v>
      </c>
    </row>
    <row r="1579" spans="1:8" x14ac:dyDescent="0.25">
      <c r="A1579" t="s">
        <v>199</v>
      </c>
      <c r="B1579" t="s">
        <v>880</v>
      </c>
      <c r="C1579" s="1">
        <v>45444</v>
      </c>
      <c r="D1579">
        <v>43766</v>
      </c>
      <c r="E1579">
        <v>1091255</v>
      </c>
      <c r="F1579">
        <v>6.51</v>
      </c>
      <c r="G1579">
        <v>1</v>
      </c>
      <c r="H1579">
        <v>0</v>
      </c>
    </row>
    <row r="1580" spans="1:8" x14ac:dyDescent="0.25">
      <c r="A1580" t="s">
        <v>199</v>
      </c>
      <c r="B1580" t="s">
        <v>880</v>
      </c>
      <c r="C1580" s="1">
        <v>45474</v>
      </c>
      <c r="D1580">
        <v>28226</v>
      </c>
      <c r="E1580">
        <v>1119481</v>
      </c>
      <c r="F1580">
        <v>6.52</v>
      </c>
      <c r="G1580">
        <v>0.644999981</v>
      </c>
      <c r="H1580">
        <v>0</v>
      </c>
    </row>
    <row r="1581" spans="1:8" x14ac:dyDescent="0.25">
      <c r="A1581" t="s">
        <v>199</v>
      </c>
      <c r="B1581" t="s">
        <v>880</v>
      </c>
      <c r="C1581" s="1">
        <v>45505</v>
      </c>
      <c r="D1581">
        <v>52483</v>
      </c>
      <c r="E1581">
        <v>1171964</v>
      </c>
      <c r="F1581">
        <v>6.49</v>
      </c>
      <c r="G1581">
        <v>1.161000013</v>
      </c>
      <c r="H1581">
        <v>0</v>
      </c>
    </row>
    <row r="1582" spans="1:8" x14ac:dyDescent="0.25">
      <c r="A1582" t="s">
        <v>199</v>
      </c>
      <c r="B1582" t="s">
        <v>880</v>
      </c>
      <c r="C1582" s="1">
        <v>45536</v>
      </c>
      <c r="D1582">
        <v>43630</v>
      </c>
      <c r="E1582">
        <v>1215594</v>
      </c>
      <c r="F1582">
        <v>6.48</v>
      </c>
      <c r="G1582">
        <v>1</v>
      </c>
      <c r="H1582">
        <v>3872.679932</v>
      </c>
    </row>
    <row r="1583" spans="1:8" x14ac:dyDescent="0.25">
      <c r="A1583" t="s">
        <v>199</v>
      </c>
      <c r="B1583" t="s">
        <v>880</v>
      </c>
      <c r="C1583" s="1">
        <v>45566</v>
      </c>
      <c r="D1583">
        <v>19986</v>
      </c>
      <c r="E1583">
        <v>1235580</v>
      </c>
      <c r="F1583">
        <v>6.51</v>
      </c>
      <c r="G1583">
        <v>0.45199999200000002</v>
      </c>
      <c r="H1583">
        <v>573.77001949999999</v>
      </c>
    </row>
    <row r="1584" spans="1:8" x14ac:dyDescent="0.25">
      <c r="A1584" t="s">
        <v>199</v>
      </c>
      <c r="B1584" t="s">
        <v>880</v>
      </c>
      <c r="C1584" s="1">
        <v>45597</v>
      </c>
      <c r="D1584">
        <v>32546</v>
      </c>
      <c r="E1584">
        <v>1268126</v>
      </c>
      <c r="F1584">
        <v>6.61</v>
      </c>
      <c r="G1584">
        <v>0.73299998</v>
      </c>
      <c r="H1584">
        <v>3610.580078</v>
      </c>
    </row>
    <row r="1585" spans="1:8" x14ac:dyDescent="0.25">
      <c r="A1585" t="s">
        <v>199</v>
      </c>
      <c r="B1585" t="s">
        <v>880</v>
      </c>
      <c r="C1585" s="1">
        <v>45627</v>
      </c>
      <c r="D1585">
        <v>30963</v>
      </c>
      <c r="E1585">
        <v>1299089</v>
      </c>
      <c r="F1585">
        <v>6.56</v>
      </c>
      <c r="G1585">
        <v>0.676999986</v>
      </c>
      <c r="H1585">
        <v>0</v>
      </c>
    </row>
    <row r="1586" spans="1:8" x14ac:dyDescent="0.25">
      <c r="A1586" t="s">
        <v>200</v>
      </c>
      <c r="B1586" t="s">
        <v>880</v>
      </c>
      <c r="C1586" s="1">
        <v>44562</v>
      </c>
      <c r="D1586">
        <v>25821</v>
      </c>
      <c r="E1586">
        <v>25821</v>
      </c>
      <c r="F1586">
        <v>6.65</v>
      </c>
      <c r="G1586">
        <v>0.547999978</v>
      </c>
      <c r="H1586">
        <v>0</v>
      </c>
    </row>
    <row r="1587" spans="1:8" x14ac:dyDescent="0.25">
      <c r="A1587" t="s">
        <v>200</v>
      </c>
      <c r="B1587" t="s">
        <v>880</v>
      </c>
      <c r="C1587" s="1">
        <v>44593</v>
      </c>
      <c r="D1587">
        <v>26865</v>
      </c>
      <c r="E1587">
        <v>52686</v>
      </c>
      <c r="F1587">
        <v>6.59</v>
      </c>
      <c r="G1587">
        <v>0.75</v>
      </c>
      <c r="H1587">
        <v>498.88000490000002</v>
      </c>
    </row>
    <row r="1588" spans="1:8" x14ac:dyDescent="0.25">
      <c r="A1588" t="s">
        <v>200</v>
      </c>
      <c r="B1588" t="s">
        <v>880</v>
      </c>
      <c r="C1588" s="1">
        <v>44621</v>
      </c>
      <c r="D1588">
        <v>47096</v>
      </c>
      <c r="E1588">
        <v>99782</v>
      </c>
      <c r="F1588">
        <v>6.55</v>
      </c>
      <c r="G1588">
        <v>0.935000002</v>
      </c>
      <c r="H1588">
        <v>0</v>
      </c>
    </row>
    <row r="1589" spans="1:8" x14ac:dyDescent="0.25">
      <c r="A1589" t="s">
        <v>200</v>
      </c>
      <c r="B1589" t="s">
        <v>880</v>
      </c>
      <c r="C1589" s="1">
        <v>44652</v>
      </c>
      <c r="D1589">
        <v>29854</v>
      </c>
      <c r="E1589">
        <v>129636</v>
      </c>
      <c r="F1589">
        <v>6.53</v>
      </c>
      <c r="G1589">
        <v>0.866999984</v>
      </c>
      <c r="H1589">
        <v>0</v>
      </c>
    </row>
    <row r="1590" spans="1:8" x14ac:dyDescent="0.25">
      <c r="A1590" t="s">
        <v>200</v>
      </c>
      <c r="B1590" t="s">
        <v>880</v>
      </c>
      <c r="C1590" s="1">
        <v>44682</v>
      </c>
      <c r="D1590">
        <v>38645</v>
      </c>
      <c r="E1590">
        <v>168281</v>
      </c>
      <c r="F1590">
        <v>6.5</v>
      </c>
      <c r="G1590">
        <v>0.805999994</v>
      </c>
      <c r="H1590">
        <v>0</v>
      </c>
    </row>
    <row r="1591" spans="1:8" x14ac:dyDescent="0.25">
      <c r="A1591" t="s">
        <v>200</v>
      </c>
      <c r="B1591" t="s">
        <v>880</v>
      </c>
      <c r="C1591" s="1">
        <v>44713</v>
      </c>
      <c r="D1591">
        <v>23832</v>
      </c>
      <c r="E1591">
        <v>192113</v>
      </c>
      <c r="F1591">
        <v>6.54</v>
      </c>
      <c r="G1591">
        <v>0.5</v>
      </c>
      <c r="H1591">
        <v>0</v>
      </c>
    </row>
    <row r="1592" spans="1:8" x14ac:dyDescent="0.25">
      <c r="A1592" t="s">
        <v>200</v>
      </c>
      <c r="B1592" t="s">
        <v>880</v>
      </c>
      <c r="C1592" s="1">
        <v>44743</v>
      </c>
      <c r="D1592">
        <v>35575</v>
      </c>
      <c r="E1592">
        <v>227688</v>
      </c>
      <c r="F1592">
        <v>6.55</v>
      </c>
      <c r="G1592">
        <v>0.838999987</v>
      </c>
      <c r="H1592">
        <v>0</v>
      </c>
    </row>
    <row r="1593" spans="1:8" x14ac:dyDescent="0.25">
      <c r="A1593" t="s">
        <v>200</v>
      </c>
      <c r="B1593" t="s">
        <v>880</v>
      </c>
      <c r="C1593" s="1">
        <v>44774</v>
      </c>
      <c r="D1593">
        <v>41013</v>
      </c>
      <c r="E1593">
        <v>268701</v>
      </c>
      <c r="F1593">
        <v>6.64</v>
      </c>
      <c r="G1593">
        <v>0.967999995</v>
      </c>
      <c r="H1593">
        <v>0</v>
      </c>
    </row>
    <row r="1594" spans="1:8" x14ac:dyDescent="0.25">
      <c r="A1594" t="s">
        <v>200</v>
      </c>
      <c r="B1594" t="s">
        <v>880</v>
      </c>
      <c r="C1594" s="1">
        <v>44805</v>
      </c>
      <c r="D1594">
        <v>27733</v>
      </c>
      <c r="E1594">
        <v>296434</v>
      </c>
      <c r="F1594">
        <v>6.67</v>
      </c>
      <c r="G1594">
        <v>0.89999997600000003</v>
      </c>
      <c r="H1594">
        <v>0</v>
      </c>
    </row>
    <row r="1595" spans="1:8" x14ac:dyDescent="0.25">
      <c r="A1595" t="s">
        <v>200</v>
      </c>
      <c r="B1595" t="s">
        <v>880</v>
      </c>
      <c r="C1595" s="1">
        <v>44835</v>
      </c>
      <c r="D1595">
        <v>44200</v>
      </c>
      <c r="E1595">
        <v>340634</v>
      </c>
      <c r="F1595">
        <v>6.64</v>
      </c>
      <c r="G1595">
        <v>0.902999997</v>
      </c>
      <c r="H1595">
        <v>3594.0900879999999</v>
      </c>
    </row>
    <row r="1596" spans="1:8" x14ac:dyDescent="0.25">
      <c r="A1596" t="s">
        <v>200</v>
      </c>
      <c r="B1596" t="s">
        <v>880</v>
      </c>
      <c r="C1596" s="1">
        <v>44866</v>
      </c>
      <c r="D1596">
        <v>38080</v>
      </c>
      <c r="E1596">
        <v>378714</v>
      </c>
      <c r="F1596">
        <v>6.57</v>
      </c>
      <c r="G1596">
        <v>0.89999997600000003</v>
      </c>
      <c r="H1596">
        <v>0</v>
      </c>
    </row>
    <row r="1597" spans="1:8" x14ac:dyDescent="0.25">
      <c r="A1597" t="s">
        <v>200</v>
      </c>
      <c r="B1597" t="s">
        <v>880</v>
      </c>
      <c r="C1597" s="1">
        <v>44896</v>
      </c>
      <c r="D1597">
        <v>29377</v>
      </c>
      <c r="E1597">
        <v>408091</v>
      </c>
      <c r="F1597">
        <v>6.47</v>
      </c>
      <c r="G1597">
        <v>0.644999981</v>
      </c>
      <c r="H1597">
        <v>1696.5</v>
      </c>
    </row>
    <row r="1598" spans="1:8" x14ac:dyDescent="0.25">
      <c r="A1598" t="s">
        <v>200</v>
      </c>
      <c r="B1598" t="s">
        <v>880</v>
      </c>
      <c r="C1598" s="1">
        <v>44927</v>
      </c>
      <c r="D1598">
        <v>30910</v>
      </c>
      <c r="E1598">
        <v>439001</v>
      </c>
      <c r="F1598">
        <v>6.51</v>
      </c>
      <c r="G1598">
        <v>0.870999992</v>
      </c>
      <c r="H1598">
        <v>0</v>
      </c>
    </row>
    <row r="1599" spans="1:8" x14ac:dyDescent="0.25">
      <c r="A1599" t="s">
        <v>200</v>
      </c>
      <c r="B1599" t="s">
        <v>880</v>
      </c>
      <c r="C1599" s="1">
        <v>44958</v>
      </c>
      <c r="D1599">
        <v>44743</v>
      </c>
      <c r="E1599">
        <v>483744</v>
      </c>
      <c r="F1599">
        <v>6.53</v>
      </c>
      <c r="G1599">
        <v>1</v>
      </c>
      <c r="H1599">
        <v>0</v>
      </c>
    </row>
    <row r="1600" spans="1:8" x14ac:dyDescent="0.25">
      <c r="A1600" t="s">
        <v>200</v>
      </c>
      <c r="B1600" t="s">
        <v>880</v>
      </c>
      <c r="C1600" s="1">
        <v>44986</v>
      </c>
      <c r="D1600">
        <v>21974</v>
      </c>
      <c r="E1600">
        <v>505718</v>
      </c>
      <c r="F1600">
        <v>6.62</v>
      </c>
      <c r="G1600">
        <v>0.612999976</v>
      </c>
      <c r="H1600">
        <v>0</v>
      </c>
    </row>
    <row r="1601" spans="1:8" x14ac:dyDescent="0.25">
      <c r="A1601" t="s">
        <v>200</v>
      </c>
      <c r="B1601" t="s">
        <v>880</v>
      </c>
      <c r="C1601" s="1">
        <v>45017</v>
      </c>
      <c r="D1601">
        <v>31754</v>
      </c>
      <c r="E1601">
        <v>537472</v>
      </c>
      <c r="F1601">
        <v>6.57</v>
      </c>
      <c r="G1601">
        <v>0.76700002</v>
      </c>
      <c r="H1601">
        <v>220.02999879999999</v>
      </c>
    </row>
    <row r="1602" spans="1:8" x14ac:dyDescent="0.25">
      <c r="A1602" t="s">
        <v>200</v>
      </c>
      <c r="B1602" t="s">
        <v>880</v>
      </c>
      <c r="C1602" s="1">
        <v>45047</v>
      </c>
      <c r="D1602">
        <v>34963</v>
      </c>
      <c r="E1602">
        <v>572435</v>
      </c>
      <c r="F1602">
        <v>6.59</v>
      </c>
      <c r="G1602">
        <v>0.644999981</v>
      </c>
      <c r="H1602">
        <v>210.61999510000001</v>
      </c>
    </row>
    <row r="1603" spans="1:8" x14ac:dyDescent="0.25">
      <c r="A1603" t="s">
        <v>200</v>
      </c>
      <c r="B1603" t="s">
        <v>880</v>
      </c>
      <c r="C1603" s="1">
        <v>45078</v>
      </c>
      <c r="D1603">
        <v>33455</v>
      </c>
      <c r="E1603">
        <v>605890</v>
      </c>
      <c r="F1603">
        <v>6.61</v>
      </c>
      <c r="G1603">
        <v>0.80000001200000004</v>
      </c>
      <c r="H1603">
        <v>6418.5297849999997</v>
      </c>
    </row>
    <row r="1604" spans="1:8" x14ac:dyDescent="0.25">
      <c r="A1604" t="s">
        <v>200</v>
      </c>
      <c r="B1604" t="s">
        <v>880</v>
      </c>
      <c r="C1604" s="1">
        <v>45108</v>
      </c>
      <c r="D1604">
        <v>16411</v>
      </c>
      <c r="E1604">
        <v>622301</v>
      </c>
      <c r="F1604">
        <v>6.73</v>
      </c>
      <c r="G1604">
        <v>0.45199999200000002</v>
      </c>
      <c r="H1604">
        <v>1926.23999</v>
      </c>
    </row>
    <row r="1605" spans="1:8" x14ac:dyDescent="0.25">
      <c r="A1605" t="s">
        <v>200</v>
      </c>
      <c r="B1605" t="s">
        <v>880</v>
      </c>
      <c r="C1605" s="1">
        <v>45139</v>
      </c>
      <c r="D1605">
        <v>29922</v>
      </c>
      <c r="E1605">
        <v>652223</v>
      </c>
      <c r="F1605">
        <v>6.66</v>
      </c>
      <c r="G1605">
        <v>0.58099997000000003</v>
      </c>
      <c r="H1605">
        <v>2388.969971</v>
      </c>
    </row>
    <row r="1606" spans="1:8" x14ac:dyDescent="0.25">
      <c r="A1606" t="s">
        <v>200</v>
      </c>
      <c r="B1606" t="s">
        <v>880</v>
      </c>
      <c r="C1606" s="1">
        <v>45170</v>
      </c>
      <c r="D1606">
        <v>23769</v>
      </c>
      <c r="E1606">
        <v>675992</v>
      </c>
      <c r="F1606">
        <v>6.57</v>
      </c>
      <c r="G1606">
        <v>0.60000002399999997</v>
      </c>
      <c r="H1606">
        <v>2492.320068</v>
      </c>
    </row>
    <row r="1607" spans="1:8" x14ac:dyDescent="0.25">
      <c r="A1607" t="s">
        <v>200</v>
      </c>
      <c r="B1607" t="s">
        <v>880</v>
      </c>
      <c r="C1607" s="1">
        <v>45200</v>
      </c>
      <c r="D1607">
        <v>49784</v>
      </c>
      <c r="E1607">
        <v>725776</v>
      </c>
      <c r="F1607">
        <v>6.49</v>
      </c>
      <c r="G1607">
        <v>0.935000002</v>
      </c>
      <c r="H1607">
        <v>0</v>
      </c>
    </row>
    <row r="1608" spans="1:8" x14ac:dyDescent="0.25">
      <c r="A1608" t="s">
        <v>200</v>
      </c>
      <c r="B1608" t="s">
        <v>880</v>
      </c>
      <c r="C1608" s="1">
        <v>45231</v>
      </c>
      <c r="D1608">
        <v>23920</v>
      </c>
      <c r="E1608">
        <v>749696</v>
      </c>
      <c r="F1608">
        <v>6.49</v>
      </c>
      <c r="G1608">
        <v>0.56699997199999996</v>
      </c>
      <c r="H1608">
        <v>3115.8000489999999</v>
      </c>
    </row>
    <row r="1609" spans="1:8" x14ac:dyDescent="0.25">
      <c r="A1609" t="s">
        <v>200</v>
      </c>
      <c r="B1609" t="s">
        <v>880</v>
      </c>
      <c r="C1609" s="1">
        <v>45261</v>
      </c>
      <c r="D1609">
        <v>40069</v>
      </c>
      <c r="E1609">
        <v>789765</v>
      </c>
      <c r="F1609">
        <v>6.51</v>
      </c>
      <c r="G1609">
        <v>0.902999997</v>
      </c>
      <c r="H1609">
        <v>1823.5699460000001</v>
      </c>
    </row>
    <row r="1610" spans="1:8" x14ac:dyDescent="0.25">
      <c r="A1610" t="s">
        <v>200</v>
      </c>
      <c r="B1610" t="s">
        <v>880</v>
      </c>
      <c r="C1610" s="1">
        <v>45292</v>
      </c>
      <c r="D1610">
        <v>44489</v>
      </c>
      <c r="E1610">
        <v>834254</v>
      </c>
      <c r="F1610">
        <v>6.46</v>
      </c>
      <c r="G1610">
        <v>1.161000013</v>
      </c>
      <c r="H1610">
        <v>6276.580078</v>
      </c>
    </row>
    <row r="1611" spans="1:8" x14ac:dyDescent="0.25">
      <c r="A1611" t="s">
        <v>200</v>
      </c>
      <c r="B1611" t="s">
        <v>880</v>
      </c>
      <c r="C1611" s="1">
        <v>45323</v>
      </c>
      <c r="D1611">
        <v>34215</v>
      </c>
      <c r="E1611">
        <v>868469</v>
      </c>
      <c r="F1611">
        <v>6.53</v>
      </c>
      <c r="G1611">
        <v>0.82800000900000004</v>
      </c>
      <c r="H1611">
        <v>0</v>
      </c>
    </row>
    <row r="1612" spans="1:8" x14ac:dyDescent="0.25">
      <c r="A1612" t="s">
        <v>200</v>
      </c>
      <c r="B1612" t="s">
        <v>880</v>
      </c>
      <c r="C1612" s="1">
        <v>45352</v>
      </c>
      <c r="D1612">
        <v>28250</v>
      </c>
      <c r="E1612">
        <v>896719</v>
      </c>
      <c r="F1612">
        <v>6.53</v>
      </c>
      <c r="G1612">
        <v>0.612999976</v>
      </c>
      <c r="H1612">
        <v>0</v>
      </c>
    </row>
    <row r="1613" spans="1:8" x14ac:dyDescent="0.25">
      <c r="A1613" t="s">
        <v>200</v>
      </c>
      <c r="B1613" t="s">
        <v>880</v>
      </c>
      <c r="C1613" s="1">
        <v>45383</v>
      </c>
      <c r="D1613">
        <v>31689</v>
      </c>
      <c r="E1613">
        <v>928408</v>
      </c>
      <c r="F1613">
        <v>6.67</v>
      </c>
      <c r="G1613">
        <v>0.76700002</v>
      </c>
      <c r="H1613">
        <v>3918.669922</v>
      </c>
    </row>
    <row r="1614" spans="1:8" x14ac:dyDescent="0.25">
      <c r="A1614" t="s">
        <v>200</v>
      </c>
      <c r="B1614" t="s">
        <v>880</v>
      </c>
      <c r="C1614" s="1">
        <v>45413</v>
      </c>
      <c r="D1614">
        <v>25226</v>
      </c>
      <c r="E1614">
        <v>953634</v>
      </c>
      <c r="F1614">
        <v>6.53</v>
      </c>
      <c r="G1614">
        <v>0.676999986</v>
      </c>
      <c r="H1614">
        <v>0</v>
      </c>
    </row>
    <row r="1615" spans="1:8" x14ac:dyDescent="0.25">
      <c r="A1615" t="s">
        <v>200</v>
      </c>
      <c r="B1615" t="s">
        <v>880</v>
      </c>
      <c r="C1615" s="1">
        <v>45444</v>
      </c>
      <c r="D1615">
        <v>51705</v>
      </c>
      <c r="E1615">
        <v>1005339</v>
      </c>
      <c r="F1615">
        <v>6.55</v>
      </c>
      <c r="G1615">
        <v>1.2000000479999999</v>
      </c>
      <c r="H1615">
        <v>0</v>
      </c>
    </row>
    <row r="1616" spans="1:8" x14ac:dyDescent="0.25">
      <c r="A1616" t="s">
        <v>200</v>
      </c>
      <c r="B1616" t="s">
        <v>880</v>
      </c>
      <c r="C1616" s="1">
        <v>45474</v>
      </c>
      <c r="D1616">
        <v>34037</v>
      </c>
      <c r="E1616">
        <v>1039376</v>
      </c>
      <c r="F1616">
        <v>6.43</v>
      </c>
      <c r="G1616">
        <v>0.741999984</v>
      </c>
      <c r="H1616">
        <v>0</v>
      </c>
    </row>
    <row r="1617" spans="1:8" x14ac:dyDescent="0.25">
      <c r="A1617" t="s">
        <v>200</v>
      </c>
      <c r="B1617" t="s">
        <v>880</v>
      </c>
      <c r="C1617" s="1">
        <v>45505</v>
      </c>
      <c r="D1617">
        <v>40197</v>
      </c>
      <c r="E1617">
        <v>1079573</v>
      </c>
      <c r="F1617">
        <v>6.56</v>
      </c>
      <c r="G1617">
        <v>1</v>
      </c>
      <c r="H1617">
        <v>0</v>
      </c>
    </row>
    <row r="1618" spans="1:8" x14ac:dyDescent="0.25">
      <c r="A1618" t="s">
        <v>200</v>
      </c>
      <c r="B1618" t="s">
        <v>880</v>
      </c>
      <c r="C1618" s="1">
        <v>45536</v>
      </c>
      <c r="D1618">
        <v>52092</v>
      </c>
      <c r="E1618">
        <v>1131665</v>
      </c>
      <c r="F1618">
        <v>6.6</v>
      </c>
      <c r="G1618">
        <v>1.133000016</v>
      </c>
      <c r="H1618">
        <v>0</v>
      </c>
    </row>
    <row r="1619" spans="1:8" x14ac:dyDescent="0.25">
      <c r="A1619" t="s">
        <v>200</v>
      </c>
      <c r="B1619" t="s">
        <v>880</v>
      </c>
      <c r="C1619" s="1">
        <v>45566</v>
      </c>
      <c r="D1619">
        <v>28944</v>
      </c>
      <c r="E1619">
        <v>1160609</v>
      </c>
      <c r="F1619">
        <v>6.58</v>
      </c>
      <c r="G1619">
        <v>0.676999986</v>
      </c>
      <c r="H1619">
        <v>0</v>
      </c>
    </row>
    <row r="1620" spans="1:8" x14ac:dyDescent="0.25">
      <c r="A1620" t="s">
        <v>200</v>
      </c>
      <c r="B1620" t="s">
        <v>880</v>
      </c>
      <c r="C1620" s="1">
        <v>45597</v>
      </c>
      <c r="D1620">
        <v>25455</v>
      </c>
      <c r="E1620">
        <v>1186064</v>
      </c>
      <c r="F1620">
        <v>6.52</v>
      </c>
      <c r="G1620">
        <v>0.5</v>
      </c>
      <c r="H1620">
        <v>0</v>
      </c>
    </row>
    <row r="1621" spans="1:8" x14ac:dyDescent="0.25">
      <c r="A1621" t="s">
        <v>200</v>
      </c>
      <c r="B1621" t="s">
        <v>880</v>
      </c>
      <c r="C1621" s="1">
        <v>45627</v>
      </c>
      <c r="D1621">
        <v>30656</v>
      </c>
      <c r="E1621">
        <v>1216720</v>
      </c>
      <c r="F1621">
        <v>6.48</v>
      </c>
      <c r="G1621">
        <v>0.676999986</v>
      </c>
      <c r="H1621">
        <v>0</v>
      </c>
    </row>
    <row r="1622" spans="1:8" x14ac:dyDescent="0.25">
      <c r="A1622" t="s">
        <v>201</v>
      </c>
      <c r="B1622" t="s">
        <v>878</v>
      </c>
      <c r="C1622" s="1">
        <v>44562</v>
      </c>
      <c r="D1622">
        <v>34759</v>
      </c>
      <c r="E1622">
        <v>34759</v>
      </c>
      <c r="F1622">
        <v>6.48</v>
      </c>
      <c r="G1622">
        <v>0.838999987</v>
      </c>
      <c r="H1622">
        <v>3314</v>
      </c>
    </row>
    <row r="1623" spans="1:8" x14ac:dyDescent="0.25">
      <c r="A1623" t="s">
        <v>201</v>
      </c>
      <c r="B1623" t="s">
        <v>878</v>
      </c>
      <c r="C1623" s="1">
        <v>44593</v>
      </c>
      <c r="D1623">
        <v>26671</v>
      </c>
      <c r="E1623">
        <v>61430</v>
      </c>
      <c r="F1623">
        <v>6.57</v>
      </c>
      <c r="G1623">
        <v>0.67900002000000004</v>
      </c>
      <c r="H1623">
        <v>0</v>
      </c>
    </row>
    <row r="1624" spans="1:8" x14ac:dyDescent="0.25">
      <c r="A1624" t="s">
        <v>201</v>
      </c>
      <c r="B1624" t="s">
        <v>878</v>
      </c>
      <c r="C1624" s="1">
        <v>44621</v>
      </c>
      <c r="D1624">
        <v>35150</v>
      </c>
      <c r="E1624">
        <v>96580</v>
      </c>
      <c r="F1624">
        <v>6.5</v>
      </c>
      <c r="G1624">
        <v>0.644999981</v>
      </c>
      <c r="H1624">
        <v>2722.0900879999999</v>
      </c>
    </row>
    <row r="1625" spans="1:8" x14ac:dyDescent="0.25">
      <c r="A1625" t="s">
        <v>201</v>
      </c>
      <c r="B1625" t="s">
        <v>878</v>
      </c>
      <c r="C1625" s="1">
        <v>44652</v>
      </c>
      <c r="D1625">
        <v>42927</v>
      </c>
      <c r="E1625">
        <v>139507</v>
      </c>
      <c r="F1625">
        <v>6.54</v>
      </c>
      <c r="G1625">
        <v>1.1670000549999999</v>
      </c>
      <c r="H1625">
        <v>791.79998780000005</v>
      </c>
    </row>
    <row r="1626" spans="1:8" x14ac:dyDescent="0.25">
      <c r="A1626" t="s">
        <v>201</v>
      </c>
      <c r="B1626" t="s">
        <v>878</v>
      </c>
      <c r="C1626" s="1">
        <v>44682</v>
      </c>
      <c r="D1626">
        <v>25286</v>
      </c>
      <c r="E1626">
        <v>164793</v>
      </c>
      <c r="F1626">
        <v>6.48</v>
      </c>
      <c r="G1626">
        <v>0.515999973</v>
      </c>
      <c r="H1626">
        <v>0</v>
      </c>
    </row>
    <row r="1627" spans="1:8" x14ac:dyDescent="0.25">
      <c r="A1627" t="s">
        <v>201</v>
      </c>
      <c r="B1627" t="s">
        <v>878</v>
      </c>
      <c r="C1627" s="1">
        <v>44713</v>
      </c>
      <c r="D1627">
        <v>51163</v>
      </c>
      <c r="E1627">
        <v>215956</v>
      </c>
      <c r="F1627">
        <v>6.56</v>
      </c>
      <c r="G1627">
        <v>1.1670000549999999</v>
      </c>
      <c r="H1627">
        <v>0</v>
      </c>
    </row>
    <row r="1628" spans="1:8" x14ac:dyDescent="0.25">
      <c r="A1628" t="s">
        <v>201</v>
      </c>
      <c r="B1628" t="s">
        <v>878</v>
      </c>
      <c r="C1628" s="1">
        <v>44743</v>
      </c>
      <c r="D1628">
        <v>33003</v>
      </c>
      <c r="E1628">
        <v>248959</v>
      </c>
      <c r="F1628">
        <v>6.56</v>
      </c>
      <c r="G1628">
        <v>0.805999994</v>
      </c>
      <c r="H1628">
        <v>719.96002199999998</v>
      </c>
    </row>
    <row r="1629" spans="1:8" x14ac:dyDescent="0.25">
      <c r="A1629" t="s">
        <v>201</v>
      </c>
      <c r="B1629" t="s">
        <v>878</v>
      </c>
      <c r="C1629" s="1">
        <v>44774</v>
      </c>
      <c r="D1629">
        <v>31905</v>
      </c>
      <c r="E1629">
        <v>280864</v>
      </c>
      <c r="F1629">
        <v>6.65</v>
      </c>
      <c r="G1629">
        <v>0.58099997000000003</v>
      </c>
      <c r="H1629">
        <v>2796.1000979999999</v>
      </c>
    </row>
    <row r="1630" spans="1:8" x14ac:dyDescent="0.25">
      <c r="A1630" t="s">
        <v>201</v>
      </c>
      <c r="B1630" t="s">
        <v>878</v>
      </c>
      <c r="C1630" s="1">
        <v>44805</v>
      </c>
      <c r="D1630">
        <v>30493</v>
      </c>
      <c r="E1630">
        <v>311357</v>
      </c>
      <c r="F1630">
        <v>6.61</v>
      </c>
      <c r="G1630">
        <v>0.73299998</v>
      </c>
      <c r="H1630">
        <v>2785.8500979999999</v>
      </c>
    </row>
    <row r="1631" spans="1:8" x14ac:dyDescent="0.25">
      <c r="A1631" t="s">
        <v>201</v>
      </c>
      <c r="B1631" t="s">
        <v>878</v>
      </c>
      <c r="C1631" s="1">
        <v>44835</v>
      </c>
      <c r="D1631">
        <v>39640</v>
      </c>
      <c r="E1631">
        <v>350997</v>
      </c>
      <c r="F1631">
        <v>6.53</v>
      </c>
      <c r="G1631">
        <v>0.838999987</v>
      </c>
      <c r="H1631">
        <v>893.02001949999999</v>
      </c>
    </row>
    <row r="1632" spans="1:8" x14ac:dyDescent="0.25">
      <c r="A1632" t="s">
        <v>201</v>
      </c>
      <c r="B1632" t="s">
        <v>878</v>
      </c>
      <c r="C1632" s="1">
        <v>44866</v>
      </c>
      <c r="D1632">
        <v>38554</v>
      </c>
      <c r="E1632">
        <v>389551</v>
      </c>
      <c r="F1632">
        <v>6.42</v>
      </c>
      <c r="G1632">
        <v>1</v>
      </c>
      <c r="H1632">
        <v>0</v>
      </c>
    </row>
    <row r="1633" spans="1:8" x14ac:dyDescent="0.25">
      <c r="A1633" t="s">
        <v>201</v>
      </c>
      <c r="B1633" t="s">
        <v>878</v>
      </c>
      <c r="C1633" s="1">
        <v>44896</v>
      </c>
      <c r="D1633">
        <v>41639</v>
      </c>
      <c r="E1633">
        <v>431190</v>
      </c>
      <c r="F1633">
        <v>6.35</v>
      </c>
      <c r="G1633">
        <v>0.838999987</v>
      </c>
      <c r="H1633">
        <v>4976.7900390000004</v>
      </c>
    </row>
    <row r="1634" spans="1:8" x14ac:dyDescent="0.25">
      <c r="A1634" t="s">
        <v>201</v>
      </c>
      <c r="B1634" t="s">
        <v>878</v>
      </c>
      <c r="C1634" s="1">
        <v>44927</v>
      </c>
      <c r="D1634">
        <v>38960</v>
      </c>
      <c r="E1634">
        <v>470150</v>
      </c>
      <c r="F1634">
        <v>6.34</v>
      </c>
      <c r="G1634">
        <v>0.805999994</v>
      </c>
      <c r="H1634">
        <v>0</v>
      </c>
    </row>
    <row r="1635" spans="1:8" x14ac:dyDescent="0.25">
      <c r="A1635" t="s">
        <v>201</v>
      </c>
      <c r="B1635" t="s">
        <v>878</v>
      </c>
      <c r="C1635" s="1">
        <v>44958</v>
      </c>
      <c r="D1635">
        <v>33565</v>
      </c>
      <c r="E1635">
        <v>503715</v>
      </c>
      <c r="F1635">
        <v>6.31</v>
      </c>
      <c r="G1635">
        <v>0.786000013</v>
      </c>
      <c r="H1635">
        <v>1359</v>
      </c>
    </row>
    <row r="1636" spans="1:8" x14ac:dyDescent="0.25">
      <c r="A1636" t="s">
        <v>201</v>
      </c>
      <c r="B1636" t="s">
        <v>878</v>
      </c>
      <c r="C1636" s="1">
        <v>44986</v>
      </c>
      <c r="D1636">
        <v>43250</v>
      </c>
      <c r="E1636">
        <v>546965</v>
      </c>
      <c r="F1636">
        <v>6.41</v>
      </c>
      <c r="G1636">
        <v>0.805999994</v>
      </c>
      <c r="H1636">
        <v>1274.7700199999999</v>
      </c>
    </row>
    <row r="1637" spans="1:8" x14ac:dyDescent="0.25">
      <c r="A1637" t="s">
        <v>201</v>
      </c>
      <c r="B1637" t="s">
        <v>878</v>
      </c>
      <c r="C1637" s="1">
        <v>45017</v>
      </c>
      <c r="D1637">
        <v>25652</v>
      </c>
      <c r="E1637">
        <v>572617</v>
      </c>
      <c r="F1637">
        <v>6.5</v>
      </c>
      <c r="G1637">
        <v>0.56699997199999996</v>
      </c>
      <c r="H1637">
        <v>2047.3100589999999</v>
      </c>
    </row>
    <row r="1638" spans="1:8" x14ac:dyDescent="0.25">
      <c r="A1638" t="s">
        <v>201</v>
      </c>
      <c r="B1638" t="s">
        <v>878</v>
      </c>
      <c r="C1638" s="1">
        <v>45047</v>
      </c>
      <c r="D1638">
        <v>37848</v>
      </c>
      <c r="E1638">
        <v>610465</v>
      </c>
      <c r="F1638">
        <v>6.56</v>
      </c>
      <c r="G1638">
        <v>0.870999992</v>
      </c>
      <c r="H1638">
        <v>343.4100037</v>
      </c>
    </row>
    <row r="1639" spans="1:8" x14ac:dyDescent="0.25">
      <c r="A1639" t="s">
        <v>201</v>
      </c>
      <c r="B1639" t="s">
        <v>878</v>
      </c>
      <c r="C1639" s="1">
        <v>45078</v>
      </c>
      <c r="D1639">
        <v>43945</v>
      </c>
      <c r="E1639">
        <v>654410</v>
      </c>
      <c r="F1639">
        <v>6.51</v>
      </c>
      <c r="G1639">
        <v>1</v>
      </c>
      <c r="H1639">
        <v>0</v>
      </c>
    </row>
    <row r="1640" spans="1:8" x14ac:dyDescent="0.25">
      <c r="A1640" t="s">
        <v>201</v>
      </c>
      <c r="B1640" t="s">
        <v>878</v>
      </c>
      <c r="C1640" s="1">
        <v>45108</v>
      </c>
      <c r="D1640">
        <v>40100</v>
      </c>
      <c r="E1640">
        <v>694510</v>
      </c>
      <c r="F1640">
        <v>6.5</v>
      </c>
      <c r="G1640">
        <v>0.773999989</v>
      </c>
      <c r="H1640">
        <v>2168.3798830000001</v>
      </c>
    </row>
    <row r="1641" spans="1:8" x14ac:dyDescent="0.25">
      <c r="A1641" t="s">
        <v>201</v>
      </c>
      <c r="B1641" t="s">
        <v>878</v>
      </c>
      <c r="C1641" s="1">
        <v>45139</v>
      </c>
      <c r="D1641">
        <v>37163</v>
      </c>
      <c r="E1641">
        <v>731673</v>
      </c>
      <c r="F1641">
        <v>6.5</v>
      </c>
      <c r="G1641">
        <v>0.773999989</v>
      </c>
      <c r="H1641">
        <v>901.59997559999999</v>
      </c>
    </row>
    <row r="1642" spans="1:8" x14ac:dyDescent="0.25">
      <c r="A1642" t="s">
        <v>201</v>
      </c>
      <c r="B1642" t="s">
        <v>878</v>
      </c>
      <c r="C1642" s="1">
        <v>45170</v>
      </c>
      <c r="D1642">
        <v>33273</v>
      </c>
      <c r="E1642">
        <v>764946</v>
      </c>
      <c r="F1642">
        <v>6.5</v>
      </c>
      <c r="G1642">
        <v>0.89999997600000003</v>
      </c>
      <c r="H1642">
        <v>0</v>
      </c>
    </row>
    <row r="1643" spans="1:8" x14ac:dyDescent="0.25">
      <c r="A1643" t="s">
        <v>201</v>
      </c>
      <c r="B1643" t="s">
        <v>878</v>
      </c>
      <c r="C1643" s="1">
        <v>45200</v>
      </c>
      <c r="D1643">
        <v>28213</v>
      </c>
      <c r="E1643">
        <v>793159</v>
      </c>
      <c r="F1643">
        <v>6.44</v>
      </c>
      <c r="G1643">
        <v>0.741999984</v>
      </c>
      <c r="H1643">
        <v>0</v>
      </c>
    </row>
    <row r="1644" spans="1:8" x14ac:dyDescent="0.25">
      <c r="A1644" t="s">
        <v>201</v>
      </c>
      <c r="B1644" t="s">
        <v>878</v>
      </c>
      <c r="C1644" s="1">
        <v>45231</v>
      </c>
      <c r="D1644">
        <v>31825</v>
      </c>
      <c r="E1644">
        <v>824984</v>
      </c>
      <c r="F1644">
        <v>6.45</v>
      </c>
      <c r="G1644">
        <v>0.60000002399999997</v>
      </c>
      <c r="H1644">
        <v>6648.6601559999999</v>
      </c>
    </row>
    <row r="1645" spans="1:8" x14ac:dyDescent="0.25">
      <c r="A1645" t="s">
        <v>201</v>
      </c>
      <c r="B1645" t="s">
        <v>878</v>
      </c>
      <c r="C1645" s="1">
        <v>45261</v>
      </c>
      <c r="D1645">
        <v>33754</v>
      </c>
      <c r="E1645">
        <v>858738</v>
      </c>
      <c r="F1645">
        <v>6.49</v>
      </c>
      <c r="G1645">
        <v>0.741999984</v>
      </c>
      <c r="H1645">
        <v>1095.579956</v>
      </c>
    </row>
    <row r="1646" spans="1:8" x14ac:dyDescent="0.25">
      <c r="A1646" t="s">
        <v>201</v>
      </c>
      <c r="B1646" t="s">
        <v>878</v>
      </c>
      <c r="C1646" s="1">
        <v>45292</v>
      </c>
      <c r="D1646">
        <v>28435</v>
      </c>
      <c r="E1646">
        <v>887173</v>
      </c>
      <c r="F1646">
        <v>6.49</v>
      </c>
      <c r="G1646">
        <v>0.773999989</v>
      </c>
      <c r="H1646">
        <v>0</v>
      </c>
    </row>
    <row r="1647" spans="1:8" x14ac:dyDescent="0.25">
      <c r="A1647" t="s">
        <v>201</v>
      </c>
      <c r="B1647" t="s">
        <v>878</v>
      </c>
      <c r="C1647" s="1">
        <v>45323</v>
      </c>
      <c r="D1647">
        <v>33389</v>
      </c>
      <c r="E1647">
        <v>920562</v>
      </c>
      <c r="F1647">
        <v>6.49</v>
      </c>
      <c r="G1647">
        <v>0.75900000300000003</v>
      </c>
      <c r="H1647">
        <v>0</v>
      </c>
    </row>
    <row r="1648" spans="1:8" x14ac:dyDescent="0.25">
      <c r="A1648" t="s">
        <v>201</v>
      </c>
      <c r="B1648" t="s">
        <v>878</v>
      </c>
      <c r="C1648" s="1">
        <v>45352</v>
      </c>
      <c r="D1648">
        <v>39626</v>
      </c>
      <c r="E1648">
        <v>960188</v>
      </c>
      <c r="F1648">
        <v>6.42</v>
      </c>
      <c r="G1648">
        <v>0.805999994</v>
      </c>
      <c r="H1648">
        <v>0</v>
      </c>
    </row>
    <row r="1649" spans="1:8" x14ac:dyDescent="0.25">
      <c r="A1649" t="s">
        <v>201</v>
      </c>
      <c r="B1649" t="s">
        <v>878</v>
      </c>
      <c r="C1649" s="1">
        <v>45383</v>
      </c>
      <c r="D1649">
        <v>30575</v>
      </c>
      <c r="E1649">
        <v>990763</v>
      </c>
      <c r="F1649">
        <v>6.5</v>
      </c>
      <c r="G1649">
        <v>0.66699999600000004</v>
      </c>
      <c r="H1649">
        <v>0</v>
      </c>
    </row>
    <row r="1650" spans="1:8" x14ac:dyDescent="0.25">
      <c r="A1650" t="s">
        <v>201</v>
      </c>
      <c r="B1650" t="s">
        <v>878</v>
      </c>
      <c r="C1650" s="1">
        <v>45413</v>
      </c>
      <c r="D1650">
        <v>42745</v>
      </c>
      <c r="E1650">
        <v>1033508</v>
      </c>
      <c r="F1650">
        <v>6.53</v>
      </c>
      <c r="G1650">
        <v>1</v>
      </c>
      <c r="H1650">
        <v>1526.589966</v>
      </c>
    </row>
    <row r="1651" spans="1:8" x14ac:dyDescent="0.25">
      <c r="A1651" t="s">
        <v>201</v>
      </c>
      <c r="B1651" t="s">
        <v>878</v>
      </c>
      <c r="C1651" s="1">
        <v>45444</v>
      </c>
      <c r="D1651">
        <v>24116</v>
      </c>
      <c r="E1651">
        <v>1057624</v>
      </c>
      <c r="F1651">
        <v>6.6</v>
      </c>
      <c r="G1651">
        <v>0.56699997199999996</v>
      </c>
      <c r="H1651">
        <v>0</v>
      </c>
    </row>
    <row r="1652" spans="1:8" x14ac:dyDescent="0.25">
      <c r="A1652" t="s">
        <v>201</v>
      </c>
      <c r="B1652" t="s">
        <v>878</v>
      </c>
      <c r="C1652" s="1">
        <v>45474</v>
      </c>
      <c r="D1652">
        <v>18951</v>
      </c>
      <c r="E1652">
        <v>1076575</v>
      </c>
      <c r="F1652">
        <v>6.54</v>
      </c>
      <c r="G1652">
        <v>0.644999981</v>
      </c>
      <c r="H1652">
        <v>527.82000730000004</v>
      </c>
    </row>
    <row r="1653" spans="1:8" x14ac:dyDescent="0.25">
      <c r="A1653" t="s">
        <v>201</v>
      </c>
      <c r="B1653" t="s">
        <v>878</v>
      </c>
      <c r="C1653" s="1">
        <v>45505</v>
      </c>
      <c r="D1653">
        <v>29002</v>
      </c>
      <c r="E1653">
        <v>1105577</v>
      </c>
      <c r="F1653">
        <v>6.44</v>
      </c>
      <c r="G1653">
        <v>0.709999979</v>
      </c>
      <c r="H1653">
        <v>0</v>
      </c>
    </row>
    <row r="1654" spans="1:8" x14ac:dyDescent="0.25">
      <c r="A1654" t="s">
        <v>201</v>
      </c>
      <c r="B1654" t="s">
        <v>878</v>
      </c>
      <c r="C1654" s="1">
        <v>45536</v>
      </c>
      <c r="D1654">
        <v>28471</v>
      </c>
      <c r="E1654">
        <v>1134048</v>
      </c>
      <c r="F1654">
        <v>6.5</v>
      </c>
      <c r="G1654">
        <v>0.76700002</v>
      </c>
      <c r="H1654">
        <v>0</v>
      </c>
    </row>
    <row r="1655" spans="1:8" x14ac:dyDescent="0.25">
      <c r="A1655" t="s">
        <v>201</v>
      </c>
      <c r="B1655" t="s">
        <v>878</v>
      </c>
      <c r="C1655" s="1">
        <v>45566</v>
      </c>
      <c r="D1655">
        <v>21284</v>
      </c>
      <c r="E1655">
        <v>1155332</v>
      </c>
      <c r="F1655">
        <v>6.51</v>
      </c>
      <c r="G1655">
        <v>0.515999973</v>
      </c>
      <c r="H1655">
        <v>0</v>
      </c>
    </row>
    <row r="1656" spans="1:8" x14ac:dyDescent="0.25">
      <c r="A1656" t="s">
        <v>201</v>
      </c>
      <c r="B1656" t="s">
        <v>878</v>
      </c>
      <c r="C1656" s="1">
        <v>45597</v>
      </c>
      <c r="D1656">
        <v>20206</v>
      </c>
      <c r="E1656">
        <v>1175538</v>
      </c>
      <c r="F1656">
        <v>6.56</v>
      </c>
      <c r="G1656">
        <v>0.56699997199999996</v>
      </c>
      <c r="H1656">
        <v>2307.0900879999999</v>
      </c>
    </row>
    <row r="1657" spans="1:8" x14ac:dyDescent="0.25">
      <c r="A1657" t="s">
        <v>201</v>
      </c>
      <c r="B1657" t="s">
        <v>878</v>
      </c>
      <c r="C1657" s="1">
        <v>45627</v>
      </c>
      <c r="D1657">
        <v>35860</v>
      </c>
      <c r="E1657">
        <v>1211398</v>
      </c>
      <c r="F1657">
        <v>6.5</v>
      </c>
      <c r="G1657">
        <v>0.838999987</v>
      </c>
      <c r="H1657">
        <v>0</v>
      </c>
    </row>
    <row r="1658" spans="1:8" x14ac:dyDescent="0.25">
      <c r="A1658" t="s">
        <v>202</v>
      </c>
      <c r="B1658" t="s">
        <v>881</v>
      </c>
      <c r="C1658" s="1">
        <v>44562</v>
      </c>
      <c r="D1658">
        <v>43812</v>
      </c>
      <c r="E1658">
        <v>43812</v>
      </c>
      <c r="F1658">
        <v>6.55</v>
      </c>
      <c r="G1658">
        <v>1.128999949</v>
      </c>
      <c r="H1658">
        <v>3000.580078</v>
      </c>
    </row>
    <row r="1659" spans="1:8" x14ac:dyDescent="0.25">
      <c r="A1659" t="s">
        <v>202</v>
      </c>
      <c r="B1659" t="s">
        <v>881</v>
      </c>
      <c r="C1659" s="1">
        <v>44593</v>
      </c>
      <c r="D1659">
        <v>39464</v>
      </c>
      <c r="E1659">
        <v>83276</v>
      </c>
      <c r="F1659">
        <v>6.53</v>
      </c>
      <c r="G1659">
        <v>0.963999987</v>
      </c>
      <c r="H1659">
        <v>0</v>
      </c>
    </row>
    <row r="1660" spans="1:8" x14ac:dyDescent="0.25">
      <c r="A1660" t="s">
        <v>202</v>
      </c>
      <c r="B1660" t="s">
        <v>881</v>
      </c>
      <c r="C1660" s="1">
        <v>44621</v>
      </c>
      <c r="D1660">
        <v>31737</v>
      </c>
      <c r="E1660">
        <v>115013</v>
      </c>
      <c r="F1660">
        <v>6.5</v>
      </c>
      <c r="G1660">
        <v>0.709999979</v>
      </c>
      <c r="H1660">
        <v>2306.719971</v>
      </c>
    </row>
    <row r="1661" spans="1:8" x14ac:dyDescent="0.25">
      <c r="A1661" t="s">
        <v>202</v>
      </c>
      <c r="B1661" t="s">
        <v>881</v>
      </c>
      <c r="C1661" s="1">
        <v>44652</v>
      </c>
      <c r="D1661">
        <v>30767</v>
      </c>
      <c r="E1661">
        <v>145780</v>
      </c>
      <c r="F1661">
        <v>6.53</v>
      </c>
      <c r="G1661">
        <v>0.76700002</v>
      </c>
      <c r="H1661">
        <v>1623.619995</v>
      </c>
    </row>
    <row r="1662" spans="1:8" x14ac:dyDescent="0.25">
      <c r="A1662" t="s">
        <v>202</v>
      </c>
      <c r="B1662" t="s">
        <v>881</v>
      </c>
      <c r="C1662" s="1">
        <v>44682</v>
      </c>
      <c r="D1662">
        <v>40283</v>
      </c>
      <c r="E1662">
        <v>186063</v>
      </c>
      <c r="F1662">
        <v>6.56</v>
      </c>
      <c r="G1662">
        <v>0.805999994</v>
      </c>
      <c r="H1662">
        <v>0</v>
      </c>
    </row>
    <row r="1663" spans="1:8" x14ac:dyDescent="0.25">
      <c r="A1663" t="s">
        <v>202</v>
      </c>
      <c r="B1663" t="s">
        <v>881</v>
      </c>
      <c r="C1663" s="1">
        <v>44713</v>
      </c>
      <c r="D1663">
        <v>30303</v>
      </c>
      <c r="E1663">
        <v>216366</v>
      </c>
      <c r="F1663">
        <v>6.59</v>
      </c>
      <c r="G1663">
        <v>0.76700002</v>
      </c>
      <c r="H1663">
        <v>0</v>
      </c>
    </row>
    <row r="1664" spans="1:8" x14ac:dyDescent="0.25">
      <c r="A1664" t="s">
        <v>202</v>
      </c>
      <c r="B1664" t="s">
        <v>881</v>
      </c>
      <c r="C1664" s="1">
        <v>44743</v>
      </c>
      <c r="D1664">
        <v>34459</v>
      </c>
      <c r="E1664">
        <v>250825</v>
      </c>
      <c r="F1664">
        <v>6.54</v>
      </c>
      <c r="G1664">
        <v>0.838999987</v>
      </c>
      <c r="H1664">
        <v>1514.3599850000001</v>
      </c>
    </row>
    <row r="1665" spans="1:8" x14ac:dyDescent="0.25">
      <c r="A1665" t="s">
        <v>202</v>
      </c>
      <c r="B1665" t="s">
        <v>881</v>
      </c>
      <c r="C1665" s="1">
        <v>44774</v>
      </c>
      <c r="D1665">
        <v>25796</v>
      </c>
      <c r="E1665">
        <v>276621</v>
      </c>
      <c r="F1665">
        <v>6.54</v>
      </c>
      <c r="G1665">
        <v>0.58099997000000003</v>
      </c>
      <c r="H1665">
        <v>856.33001709999996</v>
      </c>
    </row>
    <row r="1666" spans="1:8" x14ac:dyDescent="0.25">
      <c r="A1666" t="s">
        <v>202</v>
      </c>
      <c r="B1666" t="s">
        <v>881</v>
      </c>
      <c r="C1666" s="1">
        <v>44805</v>
      </c>
      <c r="D1666">
        <v>36484</v>
      </c>
      <c r="E1666">
        <v>313105</v>
      </c>
      <c r="F1666">
        <v>6.52</v>
      </c>
      <c r="G1666">
        <v>0.96700000799999997</v>
      </c>
      <c r="H1666">
        <v>422.35998540000003</v>
      </c>
    </row>
    <row r="1667" spans="1:8" x14ac:dyDescent="0.25">
      <c r="A1667" t="s">
        <v>202</v>
      </c>
      <c r="B1667" t="s">
        <v>881</v>
      </c>
      <c r="C1667" s="1">
        <v>44835</v>
      </c>
      <c r="D1667">
        <v>27581</v>
      </c>
      <c r="E1667">
        <v>340686</v>
      </c>
      <c r="F1667">
        <v>6.51</v>
      </c>
      <c r="G1667">
        <v>0.612999976</v>
      </c>
      <c r="H1667">
        <v>0</v>
      </c>
    </row>
    <row r="1668" spans="1:8" x14ac:dyDescent="0.25">
      <c r="A1668" t="s">
        <v>202</v>
      </c>
      <c r="B1668" t="s">
        <v>881</v>
      </c>
      <c r="C1668" s="1">
        <v>44866</v>
      </c>
      <c r="D1668">
        <v>31450</v>
      </c>
      <c r="E1668">
        <v>372136</v>
      </c>
      <c r="F1668">
        <v>6.49</v>
      </c>
      <c r="G1668">
        <v>0.76700002</v>
      </c>
      <c r="H1668">
        <v>7003.2001950000003</v>
      </c>
    </row>
    <row r="1669" spans="1:8" x14ac:dyDescent="0.25">
      <c r="A1669" t="s">
        <v>202</v>
      </c>
      <c r="B1669" t="s">
        <v>881</v>
      </c>
      <c r="C1669" s="1">
        <v>44896</v>
      </c>
      <c r="D1669">
        <v>20982</v>
      </c>
      <c r="E1669">
        <v>393118</v>
      </c>
      <c r="F1669">
        <v>6.49</v>
      </c>
      <c r="G1669">
        <v>0.515999973</v>
      </c>
      <c r="H1669">
        <v>0</v>
      </c>
    </row>
    <row r="1670" spans="1:8" x14ac:dyDescent="0.25">
      <c r="A1670" t="s">
        <v>202</v>
      </c>
      <c r="B1670" t="s">
        <v>881</v>
      </c>
      <c r="C1670" s="1">
        <v>44927</v>
      </c>
      <c r="D1670">
        <v>35700</v>
      </c>
      <c r="E1670">
        <v>428818</v>
      </c>
      <c r="F1670">
        <v>6.47</v>
      </c>
      <c r="G1670">
        <v>0.838999987</v>
      </c>
      <c r="H1670">
        <v>0</v>
      </c>
    </row>
    <row r="1671" spans="1:8" x14ac:dyDescent="0.25">
      <c r="A1671" t="s">
        <v>202</v>
      </c>
      <c r="B1671" t="s">
        <v>881</v>
      </c>
      <c r="C1671" s="1">
        <v>44958</v>
      </c>
      <c r="D1671">
        <v>36776</v>
      </c>
      <c r="E1671">
        <v>465594</v>
      </c>
      <c r="F1671">
        <v>6.48</v>
      </c>
      <c r="G1671">
        <v>0.85699999299999996</v>
      </c>
      <c r="H1671">
        <v>0</v>
      </c>
    </row>
    <row r="1672" spans="1:8" x14ac:dyDescent="0.25">
      <c r="A1672" t="s">
        <v>202</v>
      </c>
      <c r="B1672" t="s">
        <v>881</v>
      </c>
      <c r="C1672" s="1">
        <v>44986</v>
      </c>
      <c r="D1672">
        <v>38539</v>
      </c>
      <c r="E1672">
        <v>504133</v>
      </c>
      <c r="F1672">
        <v>6.47</v>
      </c>
      <c r="G1672">
        <v>0.870999992</v>
      </c>
      <c r="H1672">
        <v>2723.830078</v>
      </c>
    </row>
    <row r="1673" spans="1:8" x14ac:dyDescent="0.25">
      <c r="A1673" t="s">
        <v>202</v>
      </c>
      <c r="B1673" t="s">
        <v>881</v>
      </c>
      <c r="C1673" s="1">
        <v>45017</v>
      </c>
      <c r="D1673">
        <v>30543</v>
      </c>
      <c r="E1673">
        <v>534676</v>
      </c>
      <c r="F1673">
        <v>6.45</v>
      </c>
      <c r="G1673">
        <v>0.66699999600000004</v>
      </c>
      <c r="H1673">
        <v>2095.76001</v>
      </c>
    </row>
    <row r="1674" spans="1:8" x14ac:dyDescent="0.25">
      <c r="A1674" t="s">
        <v>202</v>
      </c>
      <c r="B1674" t="s">
        <v>881</v>
      </c>
      <c r="C1674" s="1">
        <v>45047</v>
      </c>
      <c r="D1674">
        <v>42933</v>
      </c>
      <c r="E1674">
        <v>577609</v>
      </c>
      <c r="F1674">
        <v>6.42</v>
      </c>
      <c r="G1674">
        <v>0.967999995</v>
      </c>
      <c r="H1674">
        <v>0</v>
      </c>
    </row>
    <row r="1675" spans="1:8" x14ac:dyDescent="0.25">
      <c r="A1675" t="s">
        <v>202</v>
      </c>
      <c r="B1675" t="s">
        <v>881</v>
      </c>
      <c r="C1675" s="1">
        <v>45078</v>
      </c>
      <c r="D1675">
        <v>40570</v>
      </c>
      <c r="E1675">
        <v>618179</v>
      </c>
      <c r="F1675">
        <v>6.4</v>
      </c>
      <c r="G1675">
        <v>0.96700000799999997</v>
      </c>
      <c r="H1675">
        <v>1935.329956</v>
      </c>
    </row>
    <row r="1676" spans="1:8" x14ac:dyDescent="0.25">
      <c r="A1676" t="s">
        <v>202</v>
      </c>
      <c r="B1676" t="s">
        <v>881</v>
      </c>
      <c r="C1676" s="1">
        <v>45108</v>
      </c>
      <c r="D1676">
        <v>43727</v>
      </c>
      <c r="E1676">
        <v>661906</v>
      </c>
      <c r="F1676">
        <v>6.45</v>
      </c>
      <c r="G1676">
        <v>0.902999997</v>
      </c>
      <c r="H1676">
        <v>880.8400269</v>
      </c>
    </row>
    <row r="1677" spans="1:8" x14ac:dyDescent="0.25">
      <c r="A1677" t="s">
        <v>202</v>
      </c>
      <c r="B1677" t="s">
        <v>881</v>
      </c>
      <c r="C1677" s="1">
        <v>45139</v>
      </c>
      <c r="D1677">
        <v>18386</v>
      </c>
      <c r="E1677">
        <v>680292</v>
      </c>
      <c r="F1677">
        <v>6.53</v>
      </c>
      <c r="G1677">
        <v>0.48399999700000002</v>
      </c>
      <c r="H1677">
        <v>0</v>
      </c>
    </row>
    <row r="1678" spans="1:8" x14ac:dyDescent="0.25">
      <c r="A1678" t="s">
        <v>202</v>
      </c>
      <c r="B1678" t="s">
        <v>881</v>
      </c>
      <c r="C1678" s="1">
        <v>45170</v>
      </c>
      <c r="D1678">
        <v>24978</v>
      </c>
      <c r="E1678">
        <v>705270</v>
      </c>
      <c r="F1678">
        <v>6.52</v>
      </c>
      <c r="G1678">
        <v>0.76700002</v>
      </c>
      <c r="H1678">
        <v>3568.01001</v>
      </c>
    </row>
    <row r="1679" spans="1:8" x14ac:dyDescent="0.25">
      <c r="A1679" t="s">
        <v>202</v>
      </c>
      <c r="B1679" t="s">
        <v>881</v>
      </c>
      <c r="C1679" s="1">
        <v>45200</v>
      </c>
      <c r="D1679">
        <v>44409</v>
      </c>
      <c r="E1679">
        <v>749679</v>
      </c>
      <c r="F1679">
        <v>6.55</v>
      </c>
      <c r="G1679">
        <v>1</v>
      </c>
      <c r="H1679">
        <v>0</v>
      </c>
    </row>
    <row r="1680" spans="1:8" x14ac:dyDescent="0.25">
      <c r="A1680" t="s">
        <v>202</v>
      </c>
      <c r="B1680" t="s">
        <v>881</v>
      </c>
      <c r="C1680" s="1">
        <v>45231</v>
      </c>
      <c r="D1680">
        <v>31996</v>
      </c>
      <c r="E1680">
        <v>781675</v>
      </c>
      <c r="F1680">
        <v>6.56</v>
      </c>
      <c r="G1680">
        <v>0.80000001200000004</v>
      </c>
      <c r="H1680">
        <v>2976.3100589999999</v>
      </c>
    </row>
    <row r="1681" spans="1:8" x14ac:dyDescent="0.25">
      <c r="A1681" t="s">
        <v>202</v>
      </c>
      <c r="B1681" t="s">
        <v>881</v>
      </c>
      <c r="C1681" s="1">
        <v>45261</v>
      </c>
      <c r="D1681">
        <v>28153</v>
      </c>
      <c r="E1681">
        <v>809828</v>
      </c>
      <c r="F1681">
        <v>6.56</v>
      </c>
      <c r="G1681">
        <v>0.741999984</v>
      </c>
      <c r="H1681">
        <v>0</v>
      </c>
    </row>
    <row r="1682" spans="1:8" x14ac:dyDescent="0.25">
      <c r="A1682" t="s">
        <v>202</v>
      </c>
      <c r="B1682" t="s">
        <v>881</v>
      </c>
      <c r="C1682" s="1">
        <v>45292</v>
      </c>
      <c r="D1682">
        <v>34643</v>
      </c>
      <c r="E1682">
        <v>844471</v>
      </c>
      <c r="F1682">
        <v>6.48</v>
      </c>
      <c r="G1682">
        <v>0.773999989</v>
      </c>
      <c r="H1682">
        <v>3219.3701169999999</v>
      </c>
    </row>
    <row r="1683" spans="1:8" x14ac:dyDescent="0.25">
      <c r="A1683" t="s">
        <v>202</v>
      </c>
      <c r="B1683" t="s">
        <v>881</v>
      </c>
      <c r="C1683" s="1">
        <v>45323</v>
      </c>
      <c r="D1683">
        <v>29008</v>
      </c>
      <c r="E1683">
        <v>873479</v>
      </c>
      <c r="F1683">
        <v>6.38</v>
      </c>
      <c r="G1683">
        <v>0.689999998</v>
      </c>
      <c r="H1683">
        <v>0</v>
      </c>
    </row>
    <row r="1684" spans="1:8" x14ac:dyDescent="0.25">
      <c r="A1684" t="s">
        <v>202</v>
      </c>
      <c r="B1684" t="s">
        <v>881</v>
      </c>
      <c r="C1684" s="1">
        <v>45352</v>
      </c>
      <c r="D1684">
        <v>34608</v>
      </c>
      <c r="E1684">
        <v>908087</v>
      </c>
      <c r="F1684">
        <v>6.47</v>
      </c>
      <c r="G1684">
        <v>0.805999994</v>
      </c>
      <c r="H1684">
        <v>0</v>
      </c>
    </row>
    <row r="1685" spans="1:8" x14ac:dyDescent="0.25">
      <c r="A1685" t="s">
        <v>202</v>
      </c>
      <c r="B1685" t="s">
        <v>881</v>
      </c>
      <c r="C1685" s="1">
        <v>45383</v>
      </c>
      <c r="D1685">
        <v>43653</v>
      </c>
      <c r="E1685">
        <v>951740</v>
      </c>
      <c r="F1685">
        <v>6.49</v>
      </c>
      <c r="G1685">
        <v>1.0329999919999999</v>
      </c>
      <c r="H1685">
        <v>0</v>
      </c>
    </row>
    <row r="1686" spans="1:8" x14ac:dyDescent="0.25">
      <c r="A1686" t="s">
        <v>202</v>
      </c>
      <c r="B1686" t="s">
        <v>881</v>
      </c>
      <c r="C1686" s="1">
        <v>45413</v>
      </c>
      <c r="D1686">
        <v>42469</v>
      </c>
      <c r="E1686">
        <v>994209</v>
      </c>
      <c r="F1686">
        <v>6.58</v>
      </c>
      <c r="G1686">
        <v>1.031999946</v>
      </c>
      <c r="H1686">
        <v>908.45001219999995</v>
      </c>
    </row>
    <row r="1687" spans="1:8" x14ac:dyDescent="0.25">
      <c r="A1687" t="s">
        <v>202</v>
      </c>
      <c r="B1687" t="s">
        <v>881</v>
      </c>
      <c r="C1687" s="1">
        <v>45444</v>
      </c>
      <c r="D1687">
        <v>42826</v>
      </c>
      <c r="E1687">
        <v>1037035</v>
      </c>
      <c r="F1687">
        <v>6.52</v>
      </c>
      <c r="G1687">
        <v>1.0329999919999999</v>
      </c>
      <c r="H1687">
        <v>0</v>
      </c>
    </row>
    <row r="1688" spans="1:8" x14ac:dyDescent="0.25">
      <c r="A1688" t="s">
        <v>202</v>
      </c>
      <c r="B1688" t="s">
        <v>881</v>
      </c>
      <c r="C1688" s="1">
        <v>45474</v>
      </c>
      <c r="D1688">
        <v>39881</v>
      </c>
      <c r="E1688">
        <v>1076916</v>
      </c>
      <c r="F1688">
        <v>6.52</v>
      </c>
      <c r="G1688">
        <v>0.935000002</v>
      </c>
      <c r="H1688">
        <v>730.78002930000002</v>
      </c>
    </row>
    <row r="1689" spans="1:8" x14ac:dyDescent="0.25">
      <c r="A1689" t="s">
        <v>202</v>
      </c>
      <c r="B1689" t="s">
        <v>881</v>
      </c>
      <c r="C1689" s="1">
        <v>45505</v>
      </c>
      <c r="D1689">
        <v>25149</v>
      </c>
      <c r="E1689">
        <v>1102065</v>
      </c>
      <c r="F1689">
        <v>6.53</v>
      </c>
      <c r="G1689">
        <v>0.644999981</v>
      </c>
      <c r="H1689">
        <v>2552.51001</v>
      </c>
    </row>
    <row r="1690" spans="1:8" x14ac:dyDescent="0.25">
      <c r="A1690" t="s">
        <v>202</v>
      </c>
      <c r="B1690" t="s">
        <v>881</v>
      </c>
      <c r="C1690" s="1">
        <v>45536</v>
      </c>
      <c r="D1690">
        <v>31057</v>
      </c>
      <c r="E1690">
        <v>1133122</v>
      </c>
      <c r="F1690">
        <v>6.55</v>
      </c>
      <c r="G1690">
        <v>0.633000016</v>
      </c>
      <c r="H1690">
        <v>0</v>
      </c>
    </row>
    <row r="1691" spans="1:8" x14ac:dyDescent="0.25">
      <c r="A1691" t="s">
        <v>202</v>
      </c>
      <c r="B1691" t="s">
        <v>881</v>
      </c>
      <c r="C1691" s="1">
        <v>45566</v>
      </c>
      <c r="D1691">
        <v>47167</v>
      </c>
      <c r="E1691">
        <v>1180289</v>
      </c>
      <c r="F1691">
        <v>6.59</v>
      </c>
      <c r="G1691">
        <v>1</v>
      </c>
      <c r="H1691">
        <v>0</v>
      </c>
    </row>
    <row r="1692" spans="1:8" x14ac:dyDescent="0.25">
      <c r="A1692" t="s">
        <v>202</v>
      </c>
      <c r="B1692" t="s">
        <v>881</v>
      </c>
      <c r="C1692" s="1">
        <v>45597</v>
      </c>
      <c r="D1692">
        <v>42858</v>
      </c>
      <c r="E1692">
        <v>1223147</v>
      </c>
      <c r="F1692">
        <v>6.53</v>
      </c>
      <c r="G1692">
        <v>0.89999997600000003</v>
      </c>
      <c r="H1692">
        <v>2679.530029</v>
      </c>
    </row>
    <row r="1693" spans="1:8" x14ac:dyDescent="0.25">
      <c r="A1693" t="s">
        <v>202</v>
      </c>
      <c r="B1693" t="s">
        <v>881</v>
      </c>
      <c r="C1693" s="1">
        <v>45627</v>
      </c>
      <c r="D1693">
        <v>45005</v>
      </c>
      <c r="E1693">
        <v>1268152</v>
      </c>
      <c r="F1693">
        <v>6.55</v>
      </c>
      <c r="G1693">
        <v>0.935000002</v>
      </c>
      <c r="H1693">
        <v>2995.6899410000001</v>
      </c>
    </row>
    <row r="1694" spans="1:8" x14ac:dyDescent="0.25">
      <c r="A1694" t="s">
        <v>203</v>
      </c>
      <c r="B1694" t="s">
        <v>880</v>
      </c>
      <c r="C1694" s="1">
        <v>44562</v>
      </c>
      <c r="D1694">
        <v>42767</v>
      </c>
      <c r="E1694">
        <v>42767</v>
      </c>
      <c r="F1694">
        <v>6.58</v>
      </c>
      <c r="G1694">
        <v>0.935000002</v>
      </c>
      <c r="H1694">
        <v>0</v>
      </c>
    </row>
    <row r="1695" spans="1:8" x14ac:dyDescent="0.25">
      <c r="A1695" t="s">
        <v>203</v>
      </c>
      <c r="B1695" t="s">
        <v>880</v>
      </c>
      <c r="C1695" s="1">
        <v>44593</v>
      </c>
      <c r="D1695">
        <v>42119</v>
      </c>
      <c r="E1695">
        <v>84886</v>
      </c>
      <c r="F1695">
        <v>6.52</v>
      </c>
      <c r="G1695">
        <v>0.963999987</v>
      </c>
      <c r="H1695">
        <v>0</v>
      </c>
    </row>
    <row r="1696" spans="1:8" x14ac:dyDescent="0.25">
      <c r="A1696" t="s">
        <v>203</v>
      </c>
      <c r="B1696" t="s">
        <v>880</v>
      </c>
      <c r="C1696" s="1">
        <v>44621</v>
      </c>
      <c r="D1696">
        <v>51385</v>
      </c>
      <c r="E1696">
        <v>136271</v>
      </c>
      <c r="F1696">
        <v>6.5</v>
      </c>
      <c r="G1696">
        <v>1.258000016</v>
      </c>
      <c r="H1696">
        <v>2096.6899410000001</v>
      </c>
    </row>
    <row r="1697" spans="1:8" x14ac:dyDescent="0.25">
      <c r="A1697" t="s">
        <v>203</v>
      </c>
      <c r="B1697" t="s">
        <v>880</v>
      </c>
      <c r="C1697" s="1">
        <v>44652</v>
      </c>
      <c r="D1697">
        <v>38279</v>
      </c>
      <c r="E1697">
        <v>174550</v>
      </c>
      <c r="F1697">
        <v>6.49</v>
      </c>
      <c r="G1697">
        <v>1.0329999919999999</v>
      </c>
      <c r="H1697">
        <v>0</v>
      </c>
    </row>
    <row r="1698" spans="1:8" x14ac:dyDescent="0.25">
      <c r="A1698" t="s">
        <v>203</v>
      </c>
      <c r="B1698" t="s">
        <v>880</v>
      </c>
      <c r="C1698" s="1">
        <v>44682</v>
      </c>
      <c r="D1698">
        <v>37806</v>
      </c>
      <c r="E1698">
        <v>212356</v>
      </c>
      <c r="F1698">
        <v>6.45</v>
      </c>
      <c r="G1698">
        <v>0.741999984</v>
      </c>
      <c r="H1698">
        <v>793.07000730000004</v>
      </c>
    </row>
    <row r="1699" spans="1:8" x14ac:dyDescent="0.25">
      <c r="A1699" t="s">
        <v>203</v>
      </c>
      <c r="B1699" t="s">
        <v>880</v>
      </c>
      <c r="C1699" s="1">
        <v>44713</v>
      </c>
      <c r="D1699">
        <v>27866</v>
      </c>
      <c r="E1699">
        <v>240222</v>
      </c>
      <c r="F1699">
        <v>6.39</v>
      </c>
      <c r="G1699">
        <v>0.73299998</v>
      </c>
      <c r="H1699">
        <v>0</v>
      </c>
    </row>
    <row r="1700" spans="1:8" x14ac:dyDescent="0.25">
      <c r="A1700" t="s">
        <v>203</v>
      </c>
      <c r="B1700" t="s">
        <v>880</v>
      </c>
      <c r="C1700" s="1">
        <v>44743</v>
      </c>
      <c r="D1700">
        <v>33276</v>
      </c>
      <c r="E1700">
        <v>273498</v>
      </c>
      <c r="F1700">
        <v>6.37</v>
      </c>
      <c r="G1700">
        <v>0.709999979</v>
      </c>
      <c r="H1700">
        <v>2499.139893</v>
      </c>
    </row>
    <row r="1701" spans="1:8" x14ac:dyDescent="0.25">
      <c r="A1701" t="s">
        <v>203</v>
      </c>
      <c r="B1701" t="s">
        <v>880</v>
      </c>
      <c r="C1701" s="1">
        <v>44774</v>
      </c>
      <c r="D1701">
        <v>38618</v>
      </c>
      <c r="E1701">
        <v>312116</v>
      </c>
      <c r="F1701">
        <v>6.39</v>
      </c>
      <c r="G1701">
        <v>0.870999992</v>
      </c>
      <c r="H1701">
        <v>3406.0900879999999</v>
      </c>
    </row>
    <row r="1702" spans="1:8" x14ac:dyDescent="0.25">
      <c r="A1702" t="s">
        <v>203</v>
      </c>
      <c r="B1702" t="s">
        <v>880</v>
      </c>
      <c r="C1702" s="1">
        <v>44805</v>
      </c>
      <c r="D1702">
        <v>42741</v>
      </c>
      <c r="E1702">
        <v>354857</v>
      </c>
      <c r="F1702">
        <v>6.4</v>
      </c>
      <c r="G1702">
        <v>0.76700002</v>
      </c>
      <c r="H1702">
        <v>5479.419922</v>
      </c>
    </row>
    <row r="1703" spans="1:8" x14ac:dyDescent="0.25">
      <c r="A1703" t="s">
        <v>203</v>
      </c>
      <c r="B1703" t="s">
        <v>880</v>
      </c>
      <c r="C1703" s="1">
        <v>44835</v>
      </c>
      <c r="D1703">
        <v>37103</v>
      </c>
      <c r="E1703">
        <v>391960</v>
      </c>
      <c r="F1703">
        <v>6.5</v>
      </c>
      <c r="G1703">
        <v>0.838999987</v>
      </c>
      <c r="H1703">
        <v>6422.580078</v>
      </c>
    </row>
    <row r="1704" spans="1:8" x14ac:dyDescent="0.25">
      <c r="A1704" t="s">
        <v>203</v>
      </c>
      <c r="B1704" t="s">
        <v>880</v>
      </c>
      <c r="C1704" s="1">
        <v>44866</v>
      </c>
      <c r="D1704">
        <v>24678</v>
      </c>
      <c r="E1704">
        <v>416638</v>
      </c>
      <c r="F1704">
        <v>6.54</v>
      </c>
      <c r="G1704">
        <v>0.66699999600000004</v>
      </c>
      <c r="H1704">
        <v>0</v>
      </c>
    </row>
    <row r="1705" spans="1:8" x14ac:dyDescent="0.25">
      <c r="A1705" t="s">
        <v>203</v>
      </c>
      <c r="B1705" t="s">
        <v>880</v>
      </c>
      <c r="C1705" s="1">
        <v>44896</v>
      </c>
      <c r="D1705">
        <v>33021</v>
      </c>
      <c r="E1705">
        <v>449659</v>
      </c>
      <c r="F1705">
        <v>6.58</v>
      </c>
      <c r="G1705">
        <v>0.838999987</v>
      </c>
      <c r="H1705">
        <v>1343.0500489999999</v>
      </c>
    </row>
    <row r="1706" spans="1:8" x14ac:dyDescent="0.25">
      <c r="A1706" t="s">
        <v>203</v>
      </c>
      <c r="B1706" t="s">
        <v>880</v>
      </c>
      <c r="C1706" s="1">
        <v>44927</v>
      </c>
      <c r="D1706">
        <v>33547</v>
      </c>
      <c r="E1706">
        <v>483206</v>
      </c>
      <c r="F1706">
        <v>6.43</v>
      </c>
      <c r="G1706">
        <v>0.741999984</v>
      </c>
      <c r="H1706">
        <v>0</v>
      </c>
    </row>
    <row r="1707" spans="1:8" x14ac:dyDescent="0.25">
      <c r="A1707" t="s">
        <v>203</v>
      </c>
      <c r="B1707" t="s">
        <v>880</v>
      </c>
      <c r="C1707" s="1">
        <v>44958</v>
      </c>
      <c r="D1707">
        <v>18815</v>
      </c>
      <c r="E1707">
        <v>502021</v>
      </c>
      <c r="F1707">
        <v>6.45</v>
      </c>
      <c r="G1707">
        <v>0.57099997999999996</v>
      </c>
      <c r="H1707">
        <v>3430.3000489999999</v>
      </c>
    </row>
    <row r="1708" spans="1:8" x14ac:dyDescent="0.25">
      <c r="A1708" t="s">
        <v>203</v>
      </c>
      <c r="B1708" t="s">
        <v>880</v>
      </c>
      <c r="C1708" s="1">
        <v>44986</v>
      </c>
      <c r="D1708">
        <v>27017</v>
      </c>
      <c r="E1708">
        <v>529038</v>
      </c>
      <c r="F1708">
        <v>6.38</v>
      </c>
      <c r="G1708">
        <v>0.58099997000000003</v>
      </c>
      <c r="H1708">
        <v>0</v>
      </c>
    </row>
    <row r="1709" spans="1:8" x14ac:dyDescent="0.25">
      <c r="A1709" t="s">
        <v>203</v>
      </c>
      <c r="B1709" t="s">
        <v>880</v>
      </c>
      <c r="C1709" s="1">
        <v>45017</v>
      </c>
      <c r="D1709">
        <v>50298</v>
      </c>
      <c r="E1709">
        <v>579336</v>
      </c>
      <c r="F1709">
        <v>6.43</v>
      </c>
      <c r="G1709">
        <v>1.133000016</v>
      </c>
      <c r="H1709">
        <v>4753.3100590000004</v>
      </c>
    </row>
    <row r="1710" spans="1:8" x14ac:dyDescent="0.25">
      <c r="A1710" t="s">
        <v>203</v>
      </c>
      <c r="B1710" t="s">
        <v>880</v>
      </c>
      <c r="C1710" s="1">
        <v>45047</v>
      </c>
      <c r="D1710">
        <v>27733</v>
      </c>
      <c r="E1710">
        <v>607069</v>
      </c>
      <c r="F1710">
        <v>6.44</v>
      </c>
      <c r="G1710">
        <v>0.676999986</v>
      </c>
      <c r="H1710">
        <v>0</v>
      </c>
    </row>
    <row r="1711" spans="1:8" x14ac:dyDescent="0.25">
      <c r="A1711" t="s">
        <v>203</v>
      </c>
      <c r="B1711" t="s">
        <v>880</v>
      </c>
      <c r="C1711" s="1">
        <v>45078</v>
      </c>
      <c r="D1711">
        <v>27985</v>
      </c>
      <c r="E1711">
        <v>635054</v>
      </c>
      <c r="F1711">
        <v>6.52</v>
      </c>
      <c r="G1711">
        <v>0.83300000399999996</v>
      </c>
      <c r="H1711">
        <v>3332.030029</v>
      </c>
    </row>
    <row r="1712" spans="1:8" x14ac:dyDescent="0.25">
      <c r="A1712" t="s">
        <v>203</v>
      </c>
      <c r="B1712" t="s">
        <v>880</v>
      </c>
      <c r="C1712" s="1">
        <v>45108</v>
      </c>
      <c r="D1712">
        <v>34233</v>
      </c>
      <c r="E1712">
        <v>669287</v>
      </c>
      <c r="F1712">
        <v>6.52</v>
      </c>
      <c r="G1712">
        <v>0.838999987</v>
      </c>
      <c r="H1712">
        <v>0</v>
      </c>
    </row>
    <row r="1713" spans="1:8" x14ac:dyDescent="0.25">
      <c r="A1713" t="s">
        <v>203</v>
      </c>
      <c r="B1713" t="s">
        <v>880</v>
      </c>
      <c r="C1713" s="1">
        <v>45139</v>
      </c>
      <c r="D1713">
        <v>33413</v>
      </c>
      <c r="E1713">
        <v>702700</v>
      </c>
      <c r="F1713">
        <v>6.49</v>
      </c>
      <c r="G1713">
        <v>0.644999981</v>
      </c>
      <c r="H1713">
        <v>0</v>
      </c>
    </row>
    <row r="1714" spans="1:8" x14ac:dyDescent="0.25">
      <c r="A1714" t="s">
        <v>203</v>
      </c>
      <c r="B1714" t="s">
        <v>880</v>
      </c>
      <c r="C1714" s="1">
        <v>45170</v>
      </c>
      <c r="D1714">
        <v>23105</v>
      </c>
      <c r="E1714">
        <v>725805</v>
      </c>
      <c r="F1714">
        <v>6.52</v>
      </c>
      <c r="G1714">
        <v>0.66699999600000004</v>
      </c>
      <c r="H1714">
        <v>0</v>
      </c>
    </row>
    <row r="1715" spans="1:8" x14ac:dyDescent="0.25">
      <c r="A1715" t="s">
        <v>203</v>
      </c>
      <c r="B1715" t="s">
        <v>880</v>
      </c>
      <c r="C1715" s="1">
        <v>45200</v>
      </c>
      <c r="D1715">
        <v>51197</v>
      </c>
      <c r="E1715">
        <v>777002</v>
      </c>
      <c r="F1715">
        <v>6.57</v>
      </c>
      <c r="G1715">
        <v>1.128999949</v>
      </c>
      <c r="H1715">
        <v>0</v>
      </c>
    </row>
    <row r="1716" spans="1:8" x14ac:dyDescent="0.25">
      <c r="A1716" t="s">
        <v>203</v>
      </c>
      <c r="B1716" t="s">
        <v>880</v>
      </c>
      <c r="C1716" s="1">
        <v>45231</v>
      </c>
      <c r="D1716">
        <v>35582</v>
      </c>
      <c r="E1716">
        <v>812584</v>
      </c>
      <c r="F1716">
        <v>6.6</v>
      </c>
      <c r="G1716">
        <v>0.80000001200000004</v>
      </c>
      <c r="H1716">
        <v>0</v>
      </c>
    </row>
    <row r="1717" spans="1:8" x14ac:dyDescent="0.25">
      <c r="A1717" t="s">
        <v>203</v>
      </c>
      <c r="B1717" t="s">
        <v>880</v>
      </c>
      <c r="C1717" s="1">
        <v>45261</v>
      </c>
      <c r="D1717">
        <v>25634</v>
      </c>
      <c r="E1717">
        <v>838218</v>
      </c>
      <c r="F1717">
        <v>6.53</v>
      </c>
      <c r="G1717">
        <v>0.709999979</v>
      </c>
      <c r="H1717">
        <v>2259.4099120000001</v>
      </c>
    </row>
    <row r="1718" spans="1:8" x14ac:dyDescent="0.25">
      <c r="A1718" t="s">
        <v>203</v>
      </c>
      <c r="B1718" t="s">
        <v>880</v>
      </c>
      <c r="C1718" s="1">
        <v>45292</v>
      </c>
      <c r="D1718">
        <v>46190</v>
      </c>
      <c r="E1718">
        <v>884408</v>
      </c>
      <c r="F1718">
        <v>6.49</v>
      </c>
      <c r="G1718">
        <v>1.065000057</v>
      </c>
      <c r="H1718">
        <v>0</v>
      </c>
    </row>
    <row r="1719" spans="1:8" x14ac:dyDescent="0.25">
      <c r="A1719" t="s">
        <v>203</v>
      </c>
      <c r="B1719" t="s">
        <v>880</v>
      </c>
      <c r="C1719" s="1">
        <v>45323</v>
      </c>
      <c r="D1719">
        <v>34137</v>
      </c>
      <c r="E1719">
        <v>918545</v>
      </c>
      <c r="F1719">
        <v>6.46</v>
      </c>
      <c r="G1719">
        <v>0.75900000300000003</v>
      </c>
      <c r="H1719">
        <v>0</v>
      </c>
    </row>
    <row r="1720" spans="1:8" x14ac:dyDescent="0.25">
      <c r="A1720" t="s">
        <v>203</v>
      </c>
      <c r="B1720" t="s">
        <v>880</v>
      </c>
      <c r="C1720" s="1">
        <v>45352</v>
      </c>
      <c r="D1720">
        <v>29727</v>
      </c>
      <c r="E1720">
        <v>948272</v>
      </c>
      <c r="F1720">
        <v>6.59</v>
      </c>
      <c r="G1720">
        <v>0.644999981</v>
      </c>
      <c r="H1720">
        <v>0</v>
      </c>
    </row>
    <row r="1721" spans="1:8" x14ac:dyDescent="0.25">
      <c r="A1721" t="s">
        <v>203</v>
      </c>
      <c r="B1721" t="s">
        <v>880</v>
      </c>
      <c r="C1721" s="1">
        <v>45383</v>
      </c>
      <c r="D1721">
        <v>34400</v>
      </c>
      <c r="E1721">
        <v>982672</v>
      </c>
      <c r="F1721">
        <v>6.63</v>
      </c>
      <c r="G1721">
        <v>0.73299998</v>
      </c>
      <c r="H1721">
        <v>0</v>
      </c>
    </row>
    <row r="1722" spans="1:8" x14ac:dyDescent="0.25">
      <c r="A1722" t="s">
        <v>203</v>
      </c>
      <c r="B1722" t="s">
        <v>880</v>
      </c>
      <c r="C1722" s="1">
        <v>45413</v>
      </c>
      <c r="D1722">
        <v>53506</v>
      </c>
      <c r="E1722">
        <v>1036178</v>
      </c>
      <c r="F1722">
        <v>6.63</v>
      </c>
      <c r="G1722">
        <v>1.289999962</v>
      </c>
      <c r="H1722">
        <v>0</v>
      </c>
    </row>
    <row r="1723" spans="1:8" x14ac:dyDescent="0.25">
      <c r="A1723" t="s">
        <v>203</v>
      </c>
      <c r="B1723" t="s">
        <v>880</v>
      </c>
      <c r="C1723" s="1">
        <v>45444</v>
      </c>
      <c r="D1723">
        <v>37513</v>
      </c>
      <c r="E1723">
        <v>1073691</v>
      </c>
      <c r="F1723">
        <v>6.57</v>
      </c>
      <c r="G1723">
        <v>0.96700000799999997</v>
      </c>
      <c r="H1723">
        <v>0</v>
      </c>
    </row>
    <row r="1724" spans="1:8" x14ac:dyDescent="0.25">
      <c r="A1724" t="s">
        <v>203</v>
      </c>
      <c r="B1724" t="s">
        <v>880</v>
      </c>
      <c r="C1724" s="1">
        <v>45474</v>
      </c>
      <c r="D1724">
        <v>28420</v>
      </c>
      <c r="E1724">
        <v>1102111</v>
      </c>
      <c r="F1724">
        <v>6.48</v>
      </c>
      <c r="G1724">
        <v>0.644999981</v>
      </c>
      <c r="H1724">
        <v>8345.0302730000003</v>
      </c>
    </row>
    <row r="1725" spans="1:8" x14ac:dyDescent="0.25">
      <c r="A1725" t="s">
        <v>203</v>
      </c>
      <c r="B1725" t="s">
        <v>880</v>
      </c>
      <c r="C1725" s="1">
        <v>45505</v>
      </c>
      <c r="D1725">
        <v>41401</v>
      </c>
      <c r="E1725">
        <v>1143512</v>
      </c>
      <c r="F1725">
        <v>6.51</v>
      </c>
      <c r="G1725">
        <v>0.935000002</v>
      </c>
      <c r="H1725">
        <v>3597.889893</v>
      </c>
    </row>
    <row r="1726" spans="1:8" x14ac:dyDescent="0.25">
      <c r="A1726" t="s">
        <v>203</v>
      </c>
      <c r="B1726" t="s">
        <v>880</v>
      </c>
      <c r="C1726" s="1">
        <v>45536</v>
      </c>
      <c r="D1726">
        <v>35166</v>
      </c>
      <c r="E1726">
        <v>1178678</v>
      </c>
      <c r="F1726">
        <v>6.51</v>
      </c>
      <c r="G1726">
        <v>0.866999984</v>
      </c>
      <c r="H1726">
        <v>3880.1499020000001</v>
      </c>
    </row>
    <row r="1727" spans="1:8" x14ac:dyDescent="0.25">
      <c r="A1727" t="s">
        <v>203</v>
      </c>
      <c r="B1727" t="s">
        <v>880</v>
      </c>
      <c r="C1727" s="1">
        <v>45566</v>
      </c>
      <c r="D1727">
        <v>21341</v>
      </c>
      <c r="E1727">
        <v>1200019</v>
      </c>
      <c r="F1727">
        <v>6.6</v>
      </c>
      <c r="G1727">
        <v>0.547999978</v>
      </c>
      <c r="H1727">
        <v>2316.6298830000001</v>
      </c>
    </row>
    <row r="1728" spans="1:8" x14ac:dyDescent="0.25">
      <c r="A1728" t="s">
        <v>203</v>
      </c>
      <c r="B1728" t="s">
        <v>880</v>
      </c>
      <c r="C1728" s="1">
        <v>45597</v>
      </c>
      <c r="D1728">
        <v>33497</v>
      </c>
      <c r="E1728">
        <v>1233516</v>
      </c>
      <c r="F1728">
        <v>6.58</v>
      </c>
      <c r="G1728">
        <v>0.866999984</v>
      </c>
      <c r="H1728">
        <v>2480.3400879999999</v>
      </c>
    </row>
    <row r="1729" spans="1:8" x14ac:dyDescent="0.25">
      <c r="A1729" t="s">
        <v>203</v>
      </c>
      <c r="B1729" t="s">
        <v>880</v>
      </c>
      <c r="C1729" s="1">
        <v>45627</v>
      </c>
      <c r="D1729">
        <v>40231</v>
      </c>
      <c r="E1729">
        <v>1273747</v>
      </c>
      <c r="F1729">
        <v>6.55</v>
      </c>
      <c r="G1729">
        <v>0.838999987</v>
      </c>
      <c r="H1729">
        <v>3211.51001</v>
      </c>
    </row>
    <row r="1730" spans="1:8" x14ac:dyDescent="0.25">
      <c r="A1730" t="s">
        <v>204</v>
      </c>
      <c r="B1730" t="s">
        <v>876</v>
      </c>
      <c r="C1730" s="1">
        <v>44562</v>
      </c>
      <c r="D1730">
        <v>30451</v>
      </c>
      <c r="E1730">
        <v>30451</v>
      </c>
      <c r="F1730">
        <v>6.42</v>
      </c>
      <c r="G1730">
        <v>0.741999984</v>
      </c>
      <c r="H1730">
        <v>0</v>
      </c>
    </row>
    <row r="1731" spans="1:8" x14ac:dyDescent="0.25">
      <c r="A1731" t="s">
        <v>204</v>
      </c>
      <c r="B1731" t="s">
        <v>876</v>
      </c>
      <c r="C1731" s="1">
        <v>44593</v>
      </c>
      <c r="D1731">
        <v>26856</v>
      </c>
      <c r="E1731">
        <v>57307</v>
      </c>
      <c r="F1731">
        <v>6.44</v>
      </c>
      <c r="G1731">
        <v>0.67900002000000004</v>
      </c>
      <c r="H1731">
        <v>0</v>
      </c>
    </row>
    <row r="1732" spans="1:8" x14ac:dyDescent="0.25">
      <c r="A1732" t="s">
        <v>204</v>
      </c>
      <c r="B1732" t="s">
        <v>876</v>
      </c>
      <c r="C1732" s="1">
        <v>44621</v>
      </c>
      <c r="D1732">
        <v>18442</v>
      </c>
      <c r="E1732">
        <v>75749</v>
      </c>
      <c r="F1732">
        <v>6.39</v>
      </c>
      <c r="G1732">
        <v>0.547999978</v>
      </c>
      <c r="H1732">
        <v>0</v>
      </c>
    </row>
    <row r="1733" spans="1:8" x14ac:dyDescent="0.25">
      <c r="A1733" t="s">
        <v>204</v>
      </c>
      <c r="B1733" t="s">
        <v>876</v>
      </c>
      <c r="C1733" s="1">
        <v>44652</v>
      </c>
      <c r="D1733">
        <v>29385</v>
      </c>
      <c r="E1733">
        <v>105134</v>
      </c>
      <c r="F1733">
        <v>6.42</v>
      </c>
      <c r="G1733">
        <v>0.69999998799999996</v>
      </c>
      <c r="H1733">
        <v>669.71002199999998</v>
      </c>
    </row>
    <row r="1734" spans="1:8" x14ac:dyDescent="0.25">
      <c r="A1734" t="s">
        <v>204</v>
      </c>
      <c r="B1734" t="s">
        <v>876</v>
      </c>
      <c r="C1734" s="1">
        <v>44682</v>
      </c>
      <c r="D1734">
        <v>33740</v>
      </c>
      <c r="E1734">
        <v>138874</v>
      </c>
      <c r="F1734">
        <v>6.45</v>
      </c>
      <c r="G1734">
        <v>0.773999989</v>
      </c>
      <c r="H1734">
        <v>0</v>
      </c>
    </row>
    <row r="1735" spans="1:8" x14ac:dyDescent="0.25">
      <c r="A1735" t="s">
        <v>204</v>
      </c>
      <c r="B1735" t="s">
        <v>876</v>
      </c>
      <c r="C1735" s="1">
        <v>44713</v>
      </c>
      <c r="D1735">
        <v>39002</v>
      </c>
      <c r="E1735">
        <v>177876</v>
      </c>
      <c r="F1735">
        <v>6.51</v>
      </c>
      <c r="G1735">
        <v>0.93300002800000004</v>
      </c>
      <c r="H1735">
        <v>2269.389893</v>
      </c>
    </row>
    <row r="1736" spans="1:8" x14ac:dyDescent="0.25">
      <c r="A1736" t="s">
        <v>204</v>
      </c>
      <c r="B1736" t="s">
        <v>876</v>
      </c>
      <c r="C1736" s="1">
        <v>44743</v>
      </c>
      <c r="D1736">
        <v>31154</v>
      </c>
      <c r="E1736">
        <v>209030</v>
      </c>
      <c r="F1736">
        <v>6.5</v>
      </c>
      <c r="G1736">
        <v>0.709999979</v>
      </c>
      <c r="H1736">
        <v>6241.7299800000001</v>
      </c>
    </row>
    <row r="1737" spans="1:8" x14ac:dyDescent="0.25">
      <c r="A1737" t="s">
        <v>204</v>
      </c>
      <c r="B1737" t="s">
        <v>876</v>
      </c>
      <c r="C1737" s="1">
        <v>44774</v>
      </c>
      <c r="D1737">
        <v>24305</v>
      </c>
      <c r="E1737">
        <v>233335</v>
      </c>
      <c r="F1737">
        <v>6.46</v>
      </c>
      <c r="G1737">
        <v>0.58099997000000003</v>
      </c>
      <c r="H1737">
        <v>1783.099976</v>
      </c>
    </row>
    <row r="1738" spans="1:8" x14ac:dyDescent="0.25">
      <c r="A1738" t="s">
        <v>204</v>
      </c>
      <c r="B1738" t="s">
        <v>876</v>
      </c>
      <c r="C1738" s="1">
        <v>44805</v>
      </c>
      <c r="D1738">
        <v>33154</v>
      </c>
      <c r="E1738">
        <v>266489</v>
      </c>
      <c r="F1738">
        <v>6.46</v>
      </c>
      <c r="G1738">
        <v>0.76700002</v>
      </c>
      <c r="H1738">
        <v>1631.8100589999999</v>
      </c>
    </row>
    <row r="1739" spans="1:8" x14ac:dyDescent="0.25">
      <c r="A1739" t="s">
        <v>204</v>
      </c>
      <c r="B1739" t="s">
        <v>876</v>
      </c>
      <c r="C1739" s="1">
        <v>44835</v>
      </c>
      <c r="D1739">
        <v>37091</v>
      </c>
      <c r="E1739">
        <v>303580</v>
      </c>
      <c r="F1739">
        <v>6.36</v>
      </c>
      <c r="G1739">
        <v>0.838999987</v>
      </c>
      <c r="H1739">
        <v>5710.9702150000003</v>
      </c>
    </row>
    <row r="1740" spans="1:8" x14ac:dyDescent="0.25">
      <c r="A1740" t="s">
        <v>204</v>
      </c>
      <c r="B1740" t="s">
        <v>876</v>
      </c>
      <c r="C1740" s="1">
        <v>44866</v>
      </c>
      <c r="D1740">
        <v>21762</v>
      </c>
      <c r="E1740">
        <v>325342</v>
      </c>
      <c r="F1740">
        <v>6.35</v>
      </c>
      <c r="G1740">
        <v>0.5</v>
      </c>
      <c r="H1740">
        <v>4175.2402339999999</v>
      </c>
    </row>
    <row r="1741" spans="1:8" x14ac:dyDescent="0.25">
      <c r="A1741" t="s">
        <v>204</v>
      </c>
      <c r="B1741" t="s">
        <v>876</v>
      </c>
      <c r="C1741" s="1">
        <v>44896</v>
      </c>
      <c r="D1741">
        <v>34474</v>
      </c>
      <c r="E1741">
        <v>359816</v>
      </c>
      <c r="F1741">
        <v>6.42</v>
      </c>
      <c r="G1741">
        <v>0.741999984</v>
      </c>
      <c r="H1741">
        <v>2783.73999</v>
      </c>
    </row>
    <row r="1742" spans="1:8" x14ac:dyDescent="0.25">
      <c r="A1742" t="s">
        <v>204</v>
      </c>
      <c r="B1742" t="s">
        <v>876</v>
      </c>
      <c r="C1742" s="1">
        <v>44927</v>
      </c>
      <c r="D1742">
        <v>50346</v>
      </c>
      <c r="E1742">
        <v>410162</v>
      </c>
      <c r="F1742">
        <v>6.47</v>
      </c>
      <c r="G1742">
        <v>0.967999995</v>
      </c>
      <c r="H1742">
        <v>1101.880005</v>
      </c>
    </row>
    <row r="1743" spans="1:8" x14ac:dyDescent="0.25">
      <c r="A1743" t="s">
        <v>204</v>
      </c>
      <c r="B1743" t="s">
        <v>876</v>
      </c>
      <c r="C1743" s="1">
        <v>44958</v>
      </c>
      <c r="D1743">
        <v>40547</v>
      </c>
      <c r="E1743">
        <v>450709</v>
      </c>
      <c r="F1743">
        <v>6.52</v>
      </c>
      <c r="G1743">
        <v>0.92900002000000004</v>
      </c>
      <c r="H1743">
        <v>0</v>
      </c>
    </row>
    <row r="1744" spans="1:8" x14ac:dyDescent="0.25">
      <c r="A1744" t="s">
        <v>204</v>
      </c>
      <c r="B1744" t="s">
        <v>876</v>
      </c>
      <c r="C1744" s="1">
        <v>44986</v>
      </c>
      <c r="D1744">
        <v>30905</v>
      </c>
      <c r="E1744">
        <v>481614</v>
      </c>
      <c r="F1744">
        <v>6.44</v>
      </c>
      <c r="G1744">
        <v>0.676999986</v>
      </c>
      <c r="H1744">
        <v>0</v>
      </c>
    </row>
    <row r="1745" spans="1:8" x14ac:dyDescent="0.25">
      <c r="A1745" t="s">
        <v>204</v>
      </c>
      <c r="B1745" t="s">
        <v>876</v>
      </c>
      <c r="C1745" s="1">
        <v>45017</v>
      </c>
      <c r="D1745">
        <v>33226</v>
      </c>
      <c r="E1745">
        <v>514840</v>
      </c>
      <c r="F1745">
        <v>6.5</v>
      </c>
      <c r="G1745">
        <v>0.83300000399999996</v>
      </c>
      <c r="H1745">
        <v>0</v>
      </c>
    </row>
    <row r="1746" spans="1:8" x14ac:dyDescent="0.25">
      <c r="A1746" t="s">
        <v>204</v>
      </c>
      <c r="B1746" t="s">
        <v>876</v>
      </c>
      <c r="C1746" s="1">
        <v>45047</v>
      </c>
      <c r="D1746">
        <v>34162</v>
      </c>
      <c r="E1746">
        <v>549002</v>
      </c>
      <c r="F1746">
        <v>6.46</v>
      </c>
      <c r="G1746">
        <v>0.838999987</v>
      </c>
      <c r="H1746">
        <v>2237.8798830000001</v>
      </c>
    </row>
    <row r="1747" spans="1:8" x14ac:dyDescent="0.25">
      <c r="A1747" t="s">
        <v>204</v>
      </c>
      <c r="B1747" t="s">
        <v>876</v>
      </c>
      <c r="C1747" s="1">
        <v>45078</v>
      </c>
      <c r="D1747">
        <v>41628</v>
      </c>
      <c r="E1747">
        <v>590630</v>
      </c>
      <c r="F1747">
        <v>6.49</v>
      </c>
      <c r="G1747">
        <v>0.83300000399999996</v>
      </c>
      <c r="H1747">
        <v>0</v>
      </c>
    </row>
    <row r="1748" spans="1:8" x14ac:dyDescent="0.25">
      <c r="A1748" t="s">
        <v>204</v>
      </c>
      <c r="B1748" t="s">
        <v>876</v>
      </c>
      <c r="C1748" s="1">
        <v>45108</v>
      </c>
      <c r="D1748">
        <v>40501</v>
      </c>
      <c r="E1748">
        <v>631131</v>
      </c>
      <c r="F1748">
        <v>6.52</v>
      </c>
      <c r="G1748">
        <v>0.902999997</v>
      </c>
      <c r="H1748">
        <v>0</v>
      </c>
    </row>
    <row r="1749" spans="1:8" x14ac:dyDescent="0.25">
      <c r="A1749" t="s">
        <v>204</v>
      </c>
      <c r="B1749" t="s">
        <v>876</v>
      </c>
      <c r="C1749" s="1">
        <v>45139</v>
      </c>
      <c r="D1749">
        <v>34566</v>
      </c>
      <c r="E1749">
        <v>665697</v>
      </c>
      <c r="F1749">
        <v>6.56</v>
      </c>
      <c r="G1749">
        <v>0.773999989</v>
      </c>
      <c r="H1749">
        <v>3277.790039</v>
      </c>
    </row>
    <row r="1750" spans="1:8" x14ac:dyDescent="0.25">
      <c r="A1750" t="s">
        <v>204</v>
      </c>
      <c r="B1750" t="s">
        <v>876</v>
      </c>
      <c r="C1750" s="1">
        <v>45170</v>
      </c>
      <c r="D1750">
        <v>47617</v>
      </c>
      <c r="E1750">
        <v>713314</v>
      </c>
      <c r="F1750">
        <v>6.52</v>
      </c>
      <c r="G1750">
        <v>0.93300002800000004</v>
      </c>
      <c r="H1750">
        <v>0</v>
      </c>
    </row>
    <row r="1751" spans="1:8" x14ac:dyDescent="0.25">
      <c r="A1751" t="s">
        <v>204</v>
      </c>
      <c r="B1751" t="s">
        <v>876</v>
      </c>
      <c r="C1751" s="1">
        <v>45200</v>
      </c>
      <c r="D1751">
        <v>34595</v>
      </c>
      <c r="E1751">
        <v>747909</v>
      </c>
      <c r="F1751">
        <v>6.49</v>
      </c>
      <c r="G1751">
        <v>0.805999994</v>
      </c>
      <c r="H1751">
        <v>0</v>
      </c>
    </row>
    <row r="1752" spans="1:8" x14ac:dyDescent="0.25">
      <c r="A1752" t="s">
        <v>204</v>
      </c>
      <c r="B1752" t="s">
        <v>876</v>
      </c>
      <c r="C1752" s="1">
        <v>45231</v>
      </c>
      <c r="D1752">
        <v>34176</v>
      </c>
      <c r="E1752">
        <v>782085</v>
      </c>
      <c r="F1752">
        <v>6.46</v>
      </c>
      <c r="G1752">
        <v>0.83300000399999996</v>
      </c>
      <c r="H1752">
        <v>0</v>
      </c>
    </row>
    <row r="1753" spans="1:8" x14ac:dyDescent="0.25">
      <c r="A1753" t="s">
        <v>204</v>
      </c>
      <c r="B1753" t="s">
        <v>876</v>
      </c>
      <c r="C1753" s="1">
        <v>45261</v>
      </c>
      <c r="D1753">
        <v>49770</v>
      </c>
      <c r="E1753">
        <v>831855</v>
      </c>
      <c r="F1753">
        <v>6.51</v>
      </c>
      <c r="G1753">
        <v>0.967999995</v>
      </c>
      <c r="H1753">
        <v>0</v>
      </c>
    </row>
    <row r="1754" spans="1:8" x14ac:dyDescent="0.25">
      <c r="A1754" t="s">
        <v>204</v>
      </c>
      <c r="B1754" t="s">
        <v>876</v>
      </c>
      <c r="C1754" s="1">
        <v>45292</v>
      </c>
      <c r="D1754">
        <v>40516</v>
      </c>
      <c r="E1754">
        <v>872371</v>
      </c>
      <c r="F1754">
        <v>6.5</v>
      </c>
      <c r="G1754">
        <v>0.935000002</v>
      </c>
      <c r="H1754">
        <v>0</v>
      </c>
    </row>
    <row r="1755" spans="1:8" x14ac:dyDescent="0.25">
      <c r="A1755" t="s">
        <v>204</v>
      </c>
      <c r="B1755" t="s">
        <v>876</v>
      </c>
      <c r="C1755" s="1">
        <v>45323</v>
      </c>
      <c r="D1755">
        <v>39325</v>
      </c>
      <c r="E1755">
        <v>911696</v>
      </c>
      <c r="F1755">
        <v>6.57</v>
      </c>
      <c r="G1755">
        <v>0.89700001500000004</v>
      </c>
      <c r="H1755">
        <v>790.8400269</v>
      </c>
    </row>
    <row r="1756" spans="1:8" x14ac:dyDescent="0.25">
      <c r="A1756" t="s">
        <v>204</v>
      </c>
      <c r="B1756" t="s">
        <v>876</v>
      </c>
      <c r="C1756" s="1">
        <v>45352</v>
      </c>
      <c r="D1756">
        <v>21705</v>
      </c>
      <c r="E1756">
        <v>933401</v>
      </c>
      <c r="F1756">
        <v>6.56</v>
      </c>
      <c r="G1756">
        <v>0.58099997000000003</v>
      </c>
      <c r="H1756">
        <v>0</v>
      </c>
    </row>
    <row r="1757" spans="1:8" x14ac:dyDescent="0.25">
      <c r="A1757" t="s">
        <v>204</v>
      </c>
      <c r="B1757" t="s">
        <v>876</v>
      </c>
      <c r="C1757" s="1">
        <v>45383</v>
      </c>
      <c r="D1757">
        <v>33739</v>
      </c>
      <c r="E1757">
        <v>967140</v>
      </c>
      <c r="F1757">
        <v>6.59</v>
      </c>
      <c r="G1757">
        <v>0.866999984</v>
      </c>
      <c r="H1757">
        <v>0</v>
      </c>
    </row>
    <row r="1758" spans="1:8" x14ac:dyDescent="0.25">
      <c r="A1758" t="s">
        <v>204</v>
      </c>
      <c r="B1758" t="s">
        <v>876</v>
      </c>
      <c r="C1758" s="1">
        <v>45413</v>
      </c>
      <c r="D1758">
        <v>45586</v>
      </c>
      <c r="E1758">
        <v>1012726</v>
      </c>
      <c r="F1758">
        <v>6.52</v>
      </c>
      <c r="G1758">
        <v>1.065000057</v>
      </c>
      <c r="H1758">
        <v>0</v>
      </c>
    </row>
    <row r="1759" spans="1:8" x14ac:dyDescent="0.25">
      <c r="A1759" t="s">
        <v>204</v>
      </c>
      <c r="B1759" t="s">
        <v>876</v>
      </c>
      <c r="C1759" s="1">
        <v>45444</v>
      </c>
      <c r="D1759">
        <v>41474</v>
      </c>
      <c r="E1759">
        <v>1054200</v>
      </c>
      <c r="F1759">
        <v>6.5</v>
      </c>
      <c r="G1759">
        <v>1.0329999919999999</v>
      </c>
      <c r="H1759">
        <v>0</v>
      </c>
    </row>
    <row r="1760" spans="1:8" x14ac:dyDescent="0.25">
      <c r="A1760" t="s">
        <v>204</v>
      </c>
      <c r="B1760" t="s">
        <v>876</v>
      </c>
      <c r="C1760" s="1">
        <v>45474</v>
      </c>
      <c r="D1760">
        <v>22797</v>
      </c>
      <c r="E1760">
        <v>1076997</v>
      </c>
      <c r="F1760">
        <v>6.46</v>
      </c>
      <c r="G1760">
        <v>0.547999978</v>
      </c>
      <c r="H1760">
        <v>1758.880005</v>
      </c>
    </row>
    <row r="1761" spans="1:8" x14ac:dyDescent="0.25">
      <c r="A1761" t="s">
        <v>204</v>
      </c>
      <c r="B1761" t="s">
        <v>876</v>
      </c>
      <c r="C1761" s="1">
        <v>45505</v>
      </c>
      <c r="D1761">
        <v>38299</v>
      </c>
      <c r="E1761">
        <v>1115296</v>
      </c>
      <c r="F1761">
        <v>6.51</v>
      </c>
      <c r="G1761">
        <v>0.935000002</v>
      </c>
      <c r="H1761">
        <v>4131.3798829999996</v>
      </c>
    </row>
    <row r="1762" spans="1:8" x14ac:dyDescent="0.25">
      <c r="A1762" t="s">
        <v>204</v>
      </c>
      <c r="B1762" t="s">
        <v>876</v>
      </c>
      <c r="C1762" s="1">
        <v>45536</v>
      </c>
      <c r="D1762">
        <v>36675</v>
      </c>
      <c r="E1762">
        <v>1151971</v>
      </c>
      <c r="F1762">
        <v>6.57</v>
      </c>
      <c r="G1762">
        <v>0.83300000399999996</v>
      </c>
      <c r="H1762">
        <v>1546.459961</v>
      </c>
    </row>
    <row r="1763" spans="1:8" x14ac:dyDescent="0.25">
      <c r="A1763" t="s">
        <v>204</v>
      </c>
      <c r="B1763" t="s">
        <v>876</v>
      </c>
      <c r="C1763" s="1">
        <v>45566</v>
      </c>
      <c r="D1763">
        <v>25296</v>
      </c>
      <c r="E1763">
        <v>1177267</v>
      </c>
      <c r="F1763">
        <v>6.57</v>
      </c>
      <c r="G1763">
        <v>0.709999979</v>
      </c>
      <c r="H1763">
        <v>3768.8100589999999</v>
      </c>
    </row>
    <row r="1764" spans="1:8" x14ac:dyDescent="0.25">
      <c r="A1764" t="s">
        <v>204</v>
      </c>
      <c r="B1764" t="s">
        <v>876</v>
      </c>
      <c r="C1764" s="1">
        <v>45597</v>
      </c>
      <c r="D1764">
        <v>24113</v>
      </c>
      <c r="E1764">
        <v>1201380</v>
      </c>
      <c r="F1764">
        <v>6.53</v>
      </c>
      <c r="G1764">
        <v>0.66699999600000004</v>
      </c>
      <c r="H1764">
        <v>496.98001099999999</v>
      </c>
    </row>
    <row r="1765" spans="1:8" x14ac:dyDescent="0.25">
      <c r="A1765" t="s">
        <v>204</v>
      </c>
      <c r="B1765" t="s">
        <v>876</v>
      </c>
      <c r="C1765" s="1">
        <v>45627</v>
      </c>
      <c r="D1765">
        <v>28004</v>
      </c>
      <c r="E1765">
        <v>1229384</v>
      </c>
      <c r="F1765">
        <v>6.46</v>
      </c>
      <c r="G1765">
        <v>0.676999986</v>
      </c>
      <c r="H1765">
        <v>2292.4499510000001</v>
      </c>
    </row>
    <row r="1766" spans="1:8" x14ac:dyDescent="0.25">
      <c r="A1766" t="s">
        <v>205</v>
      </c>
      <c r="B1766" t="s">
        <v>877</v>
      </c>
      <c r="C1766" s="1">
        <v>44562</v>
      </c>
      <c r="D1766">
        <v>33248</v>
      </c>
      <c r="E1766">
        <v>33248</v>
      </c>
      <c r="F1766">
        <v>6.42</v>
      </c>
      <c r="G1766">
        <v>0.741999984</v>
      </c>
      <c r="H1766">
        <v>2332.360107</v>
      </c>
    </row>
    <row r="1767" spans="1:8" x14ac:dyDescent="0.25">
      <c r="A1767" t="s">
        <v>205</v>
      </c>
      <c r="B1767" t="s">
        <v>877</v>
      </c>
      <c r="C1767" s="1">
        <v>44593</v>
      </c>
      <c r="D1767">
        <v>38863</v>
      </c>
      <c r="E1767">
        <v>72111</v>
      </c>
      <c r="F1767">
        <v>6.38</v>
      </c>
      <c r="G1767">
        <v>0.89300000700000004</v>
      </c>
      <c r="H1767">
        <v>0</v>
      </c>
    </row>
    <row r="1768" spans="1:8" x14ac:dyDescent="0.25">
      <c r="A1768" t="s">
        <v>205</v>
      </c>
      <c r="B1768" t="s">
        <v>877</v>
      </c>
      <c r="C1768" s="1">
        <v>44621</v>
      </c>
      <c r="D1768">
        <v>38793</v>
      </c>
      <c r="E1768">
        <v>110904</v>
      </c>
      <c r="F1768">
        <v>6.43</v>
      </c>
      <c r="G1768">
        <v>0.805999994</v>
      </c>
      <c r="H1768">
        <v>1750.869995</v>
      </c>
    </row>
    <row r="1769" spans="1:8" x14ac:dyDescent="0.25">
      <c r="A1769" t="s">
        <v>205</v>
      </c>
      <c r="B1769" t="s">
        <v>877</v>
      </c>
      <c r="C1769" s="1">
        <v>44652</v>
      </c>
      <c r="D1769">
        <v>31792</v>
      </c>
      <c r="E1769">
        <v>142696</v>
      </c>
      <c r="F1769">
        <v>6.43</v>
      </c>
      <c r="G1769">
        <v>0.80000001200000004</v>
      </c>
      <c r="H1769">
        <v>7822.9599609999996</v>
      </c>
    </row>
    <row r="1770" spans="1:8" x14ac:dyDescent="0.25">
      <c r="A1770" t="s">
        <v>205</v>
      </c>
      <c r="B1770" t="s">
        <v>877</v>
      </c>
      <c r="C1770" s="1">
        <v>44682</v>
      </c>
      <c r="D1770">
        <v>28611</v>
      </c>
      <c r="E1770">
        <v>171307</v>
      </c>
      <c r="F1770">
        <v>6.45</v>
      </c>
      <c r="G1770">
        <v>0.805999994</v>
      </c>
      <c r="H1770">
        <v>0</v>
      </c>
    </row>
    <row r="1771" spans="1:8" x14ac:dyDescent="0.25">
      <c r="A1771" t="s">
        <v>205</v>
      </c>
      <c r="B1771" t="s">
        <v>877</v>
      </c>
      <c r="C1771" s="1">
        <v>44713</v>
      </c>
      <c r="D1771">
        <v>48904</v>
      </c>
      <c r="E1771">
        <v>220211</v>
      </c>
      <c r="F1771">
        <v>6.54</v>
      </c>
      <c r="G1771">
        <v>1.1670000549999999</v>
      </c>
      <c r="H1771">
        <v>0</v>
      </c>
    </row>
    <row r="1772" spans="1:8" x14ac:dyDescent="0.25">
      <c r="A1772" t="s">
        <v>205</v>
      </c>
      <c r="B1772" t="s">
        <v>877</v>
      </c>
      <c r="C1772" s="1">
        <v>44743</v>
      </c>
      <c r="D1772">
        <v>33079</v>
      </c>
      <c r="E1772">
        <v>253290</v>
      </c>
      <c r="F1772">
        <v>6.58</v>
      </c>
      <c r="G1772">
        <v>0.773999989</v>
      </c>
      <c r="H1772">
        <v>0</v>
      </c>
    </row>
    <row r="1773" spans="1:8" x14ac:dyDescent="0.25">
      <c r="A1773" t="s">
        <v>205</v>
      </c>
      <c r="B1773" t="s">
        <v>877</v>
      </c>
      <c r="C1773" s="1">
        <v>44774</v>
      </c>
      <c r="D1773">
        <v>40297</v>
      </c>
      <c r="E1773">
        <v>293587</v>
      </c>
      <c r="F1773">
        <v>6.65</v>
      </c>
      <c r="G1773">
        <v>0.902999997</v>
      </c>
      <c r="H1773">
        <v>0</v>
      </c>
    </row>
    <row r="1774" spans="1:8" x14ac:dyDescent="0.25">
      <c r="A1774" t="s">
        <v>205</v>
      </c>
      <c r="B1774" t="s">
        <v>877</v>
      </c>
      <c r="C1774" s="1">
        <v>44805</v>
      </c>
      <c r="D1774">
        <v>39421</v>
      </c>
      <c r="E1774">
        <v>333008</v>
      </c>
      <c r="F1774">
        <v>6.56</v>
      </c>
      <c r="G1774">
        <v>1.133000016</v>
      </c>
      <c r="H1774">
        <v>1580.5600589999999</v>
      </c>
    </row>
    <row r="1775" spans="1:8" x14ac:dyDescent="0.25">
      <c r="A1775" t="s">
        <v>205</v>
      </c>
      <c r="B1775" t="s">
        <v>877</v>
      </c>
      <c r="C1775" s="1">
        <v>44835</v>
      </c>
      <c r="D1775">
        <v>36303</v>
      </c>
      <c r="E1775">
        <v>369311</v>
      </c>
      <c r="F1775">
        <v>6.61</v>
      </c>
      <c r="G1775">
        <v>0.773999989</v>
      </c>
      <c r="H1775">
        <v>4042.780029</v>
      </c>
    </row>
    <row r="1776" spans="1:8" x14ac:dyDescent="0.25">
      <c r="A1776" t="s">
        <v>205</v>
      </c>
      <c r="B1776" t="s">
        <v>877</v>
      </c>
      <c r="C1776" s="1">
        <v>44866</v>
      </c>
      <c r="D1776">
        <v>28004</v>
      </c>
      <c r="E1776">
        <v>397315</v>
      </c>
      <c r="F1776">
        <v>6.6</v>
      </c>
      <c r="G1776">
        <v>0.66699999600000004</v>
      </c>
      <c r="H1776">
        <v>2581.75</v>
      </c>
    </row>
    <row r="1777" spans="1:8" x14ac:dyDescent="0.25">
      <c r="A1777" t="s">
        <v>205</v>
      </c>
      <c r="B1777" t="s">
        <v>877</v>
      </c>
      <c r="C1777" s="1">
        <v>44896</v>
      </c>
      <c r="D1777">
        <v>36393</v>
      </c>
      <c r="E1777">
        <v>433708</v>
      </c>
      <c r="F1777">
        <v>6.61</v>
      </c>
      <c r="G1777">
        <v>0.935000002</v>
      </c>
      <c r="H1777">
        <v>2191.75</v>
      </c>
    </row>
    <row r="1778" spans="1:8" x14ac:dyDescent="0.25">
      <c r="A1778" t="s">
        <v>205</v>
      </c>
      <c r="B1778" t="s">
        <v>877</v>
      </c>
      <c r="C1778" s="1">
        <v>44927</v>
      </c>
      <c r="D1778">
        <v>42219</v>
      </c>
      <c r="E1778">
        <v>475927</v>
      </c>
      <c r="F1778">
        <v>6.57</v>
      </c>
      <c r="G1778">
        <v>0.902999997</v>
      </c>
      <c r="H1778">
        <v>0</v>
      </c>
    </row>
    <row r="1779" spans="1:8" x14ac:dyDescent="0.25">
      <c r="A1779" t="s">
        <v>205</v>
      </c>
      <c r="B1779" t="s">
        <v>877</v>
      </c>
      <c r="C1779" s="1">
        <v>44958</v>
      </c>
      <c r="D1779">
        <v>37170</v>
      </c>
      <c r="E1779">
        <v>513097</v>
      </c>
      <c r="F1779">
        <v>6.55</v>
      </c>
      <c r="G1779">
        <v>0.82099997999999996</v>
      </c>
      <c r="H1779">
        <v>1487.459961</v>
      </c>
    </row>
    <row r="1780" spans="1:8" x14ac:dyDescent="0.25">
      <c r="A1780" t="s">
        <v>205</v>
      </c>
      <c r="B1780" t="s">
        <v>877</v>
      </c>
      <c r="C1780" s="1">
        <v>44986</v>
      </c>
      <c r="D1780">
        <v>32011</v>
      </c>
      <c r="E1780">
        <v>545108</v>
      </c>
      <c r="F1780">
        <v>6.55</v>
      </c>
      <c r="G1780">
        <v>0.676999986</v>
      </c>
      <c r="H1780">
        <v>0</v>
      </c>
    </row>
    <row r="1781" spans="1:8" x14ac:dyDescent="0.25">
      <c r="A1781" t="s">
        <v>205</v>
      </c>
      <c r="B1781" t="s">
        <v>877</v>
      </c>
      <c r="C1781" s="1">
        <v>45017</v>
      </c>
      <c r="D1781">
        <v>37218</v>
      </c>
      <c r="E1781">
        <v>582326</v>
      </c>
      <c r="F1781">
        <v>6.46</v>
      </c>
      <c r="G1781">
        <v>0.83300000399999996</v>
      </c>
      <c r="H1781">
        <v>0</v>
      </c>
    </row>
    <row r="1782" spans="1:8" x14ac:dyDescent="0.25">
      <c r="A1782" t="s">
        <v>205</v>
      </c>
      <c r="B1782" t="s">
        <v>877</v>
      </c>
      <c r="C1782" s="1">
        <v>45047</v>
      </c>
      <c r="D1782">
        <v>28958</v>
      </c>
      <c r="E1782">
        <v>611284</v>
      </c>
      <c r="F1782">
        <v>6.48</v>
      </c>
      <c r="G1782">
        <v>0.644999981</v>
      </c>
      <c r="H1782">
        <v>2409.5500489999999</v>
      </c>
    </row>
    <row r="1783" spans="1:8" x14ac:dyDescent="0.25">
      <c r="A1783" t="s">
        <v>205</v>
      </c>
      <c r="B1783" t="s">
        <v>877</v>
      </c>
      <c r="C1783" s="1">
        <v>45078</v>
      </c>
      <c r="D1783">
        <v>26266</v>
      </c>
      <c r="E1783">
        <v>637550</v>
      </c>
      <c r="F1783">
        <v>6.51</v>
      </c>
      <c r="G1783">
        <v>0.73299998</v>
      </c>
      <c r="H1783">
        <v>0</v>
      </c>
    </row>
    <row r="1784" spans="1:8" x14ac:dyDescent="0.25">
      <c r="A1784" t="s">
        <v>205</v>
      </c>
      <c r="B1784" t="s">
        <v>877</v>
      </c>
      <c r="C1784" s="1">
        <v>45108</v>
      </c>
      <c r="D1784">
        <v>41257</v>
      </c>
      <c r="E1784">
        <v>678807</v>
      </c>
      <c r="F1784">
        <v>6.56</v>
      </c>
      <c r="G1784">
        <v>0.870999992</v>
      </c>
      <c r="H1784">
        <v>716.14001459999997</v>
      </c>
    </row>
    <row r="1785" spans="1:8" x14ac:dyDescent="0.25">
      <c r="A1785" t="s">
        <v>205</v>
      </c>
      <c r="B1785" t="s">
        <v>877</v>
      </c>
      <c r="C1785" s="1">
        <v>45139</v>
      </c>
      <c r="D1785">
        <v>29972</v>
      </c>
      <c r="E1785">
        <v>708779</v>
      </c>
      <c r="F1785">
        <v>6.52</v>
      </c>
      <c r="G1785">
        <v>0.870999992</v>
      </c>
      <c r="H1785">
        <v>0</v>
      </c>
    </row>
    <row r="1786" spans="1:8" x14ac:dyDescent="0.25">
      <c r="A1786" t="s">
        <v>205</v>
      </c>
      <c r="B1786" t="s">
        <v>877</v>
      </c>
      <c r="C1786" s="1">
        <v>45170</v>
      </c>
      <c r="D1786">
        <v>23918</v>
      </c>
      <c r="E1786">
        <v>732697</v>
      </c>
      <c r="F1786">
        <v>6.46</v>
      </c>
      <c r="G1786">
        <v>0.56699997199999996</v>
      </c>
      <c r="H1786">
        <v>0</v>
      </c>
    </row>
    <row r="1787" spans="1:8" x14ac:dyDescent="0.25">
      <c r="A1787" t="s">
        <v>205</v>
      </c>
      <c r="B1787" t="s">
        <v>877</v>
      </c>
      <c r="C1787" s="1">
        <v>45200</v>
      </c>
      <c r="D1787">
        <v>44360</v>
      </c>
      <c r="E1787">
        <v>777057</v>
      </c>
      <c r="F1787">
        <v>6.5</v>
      </c>
      <c r="G1787">
        <v>0.870999992</v>
      </c>
      <c r="H1787">
        <v>1407.8900149999999</v>
      </c>
    </row>
    <row r="1788" spans="1:8" x14ac:dyDescent="0.25">
      <c r="A1788" t="s">
        <v>205</v>
      </c>
      <c r="B1788" t="s">
        <v>877</v>
      </c>
      <c r="C1788" s="1">
        <v>45231</v>
      </c>
      <c r="D1788">
        <v>35031</v>
      </c>
      <c r="E1788">
        <v>812088</v>
      </c>
      <c r="F1788">
        <v>6.4</v>
      </c>
      <c r="G1788">
        <v>0.76700002</v>
      </c>
      <c r="H1788">
        <v>0</v>
      </c>
    </row>
    <row r="1789" spans="1:8" x14ac:dyDescent="0.25">
      <c r="A1789" t="s">
        <v>205</v>
      </c>
      <c r="B1789" t="s">
        <v>877</v>
      </c>
      <c r="C1789" s="1">
        <v>45261</v>
      </c>
      <c r="D1789">
        <v>35830</v>
      </c>
      <c r="E1789">
        <v>847918</v>
      </c>
      <c r="F1789">
        <v>6.43</v>
      </c>
      <c r="G1789">
        <v>0.773999989</v>
      </c>
      <c r="H1789">
        <v>0</v>
      </c>
    </row>
    <row r="1790" spans="1:8" x14ac:dyDescent="0.25">
      <c r="A1790" t="s">
        <v>205</v>
      </c>
      <c r="B1790" t="s">
        <v>877</v>
      </c>
      <c r="C1790" s="1">
        <v>45292</v>
      </c>
      <c r="D1790">
        <v>35622</v>
      </c>
      <c r="E1790">
        <v>883540</v>
      </c>
      <c r="F1790">
        <v>6.42</v>
      </c>
      <c r="G1790">
        <v>0.870999992</v>
      </c>
      <c r="H1790">
        <v>5223.7597660000001</v>
      </c>
    </row>
    <row r="1791" spans="1:8" x14ac:dyDescent="0.25">
      <c r="A1791" t="s">
        <v>205</v>
      </c>
      <c r="B1791" t="s">
        <v>877</v>
      </c>
      <c r="C1791" s="1">
        <v>45323</v>
      </c>
      <c r="D1791">
        <v>36902</v>
      </c>
      <c r="E1791">
        <v>920442</v>
      </c>
      <c r="F1791">
        <v>6.54</v>
      </c>
      <c r="G1791">
        <v>0.89700001500000004</v>
      </c>
      <c r="H1791">
        <v>0</v>
      </c>
    </row>
    <row r="1792" spans="1:8" x14ac:dyDescent="0.25">
      <c r="A1792" t="s">
        <v>205</v>
      </c>
      <c r="B1792" t="s">
        <v>877</v>
      </c>
      <c r="C1792" s="1">
        <v>45352</v>
      </c>
      <c r="D1792">
        <v>28004</v>
      </c>
      <c r="E1792">
        <v>948446</v>
      </c>
      <c r="F1792">
        <v>6.58</v>
      </c>
      <c r="G1792">
        <v>0.773999989</v>
      </c>
      <c r="H1792">
        <v>0</v>
      </c>
    </row>
    <row r="1793" spans="1:8" x14ac:dyDescent="0.25">
      <c r="A1793" t="s">
        <v>205</v>
      </c>
      <c r="B1793" t="s">
        <v>877</v>
      </c>
      <c r="C1793" s="1">
        <v>45383</v>
      </c>
      <c r="D1793">
        <v>33223</v>
      </c>
      <c r="E1793">
        <v>981669</v>
      </c>
      <c r="F1793">
        <v>6.55</v>
      </c>
      <c r="G1793">
        <v>0.73299998</v>
      </c>
      <c r="H1793">
        <v>0</v>
      </c>
    </row>
    <row r="1794" spans="1:8" x14ac:dyDescent="0.25">
      <c r="A1794" t="s">
        <v>205</v>
      </c>
      <c r="B1794" t="s">
        <v>877</v>
      </c>
      <c r="C1794" s="1">
        <v>45413</v>
      </c>
      <c r="D1794">
        <v>25499</v>
      </c>
      <c r="E1794">
        <v>1007168</v>
      </c>
      <c r="F1794">
        <v>6.56</v>
      </c>
      <c r="G1794">
        <v>0.741999984</v>
      </c>
      <c r="H1794">
        <v>0</v>
      </c>
    </row>
    <row r="1795" spans="1:8" x14ac:dyDescent="0.25">
      <c r="A1795" t="s">
        <v>205</v>
      </c>
      <c r="B1795" t="s">
        <v>877</v>
      </c>
      <c r="C1795" s="1">
        <v>45444</v>
      </c>
      <c r="D1795">
        <v>51296</v>
      </c>
      <c r="E1795">
        <v>1058464</v>
      </c>
      <c r="F1795">
        <v>6.57</v>
      </c>
      <c r="G1795">
        <v>1</v>
      </c>
      <c r="H1795">
        <v>4037.51001</v>
      </c>
    </row>
    <row r="1796" spans="1:8" x14ac:dyDescent="0.25">
      <c r="A1796" t="s">
        <v>205</v>
      </c>
      <c r="B1796" t="s">
        <v>877</v>
      </c>
      <c r="C1796" s="1">
        <v>45474</v>
      </c>
      <c r="D1796">
        <v>60398</v>
      </c>
      <c r="E1796">
        <v>1118862</v>
      </c>
      <c r="F1796">
        <v>6.57</v>
      </c>
      <c r="G1796">
        <v>1.289999962</v>
      </c>
      <c r="H1796">
        <v>0</v>
      </c>
    </row>
    <row r="1797" spans="1:8" x14ac:dyDescent="0.25">
      <c r="A1797" t="s">
        <v>205</v>
      </c>
      <c r="B1797" t="s">
        <v>877</v>
      </c>
      <c r="C1797" s="1">
        <v>45505</v>
      </c>
      <c r="D1797">
        <v>37116</v>
      </c>
      <c r="E1797">
        <v>1155978</v>
      </c>
      <c r="F1797">
        <v>6.51</v>
      </c>
      <c r="G1797">
        <v>0.838999987</v>
      </c>
      <c r="H1797">
        <v>0</v>
      </c>
    </row>
    <row r="1798" spans="1:8" x14ac:dyDescent="0.25">
      <c r="A1798" t="s">
        <v>205</v>
      </c>
      <c r="B1798" t="s">
        <v>877</v>
      </c>
      <c r="C1798" s="1">
        <v>45536</v>
      </c>
      <c r="D1798">
        <v>34821</v>
      </c>
      <c r="E1798">
        <v>1190799</v>
      </c>
      <c r="F1798">
        <v>6.47</v>
      </c>
      <c r="G1798">
        <v>0.80000001200000004</v>
      </c>
      <c r="H1798">
        <v>2737.790039</v>
      </c>
    </row>
    <row r="1799" spans="1:8" x14ac:dyDescent="0.25">
      <c r="A1799" t="s">
        <v>205</v>
      </c>
      <c r="B1799" t="s">
        <v>877</v>
      </c>
      <c r="C1799" s="1">
        <v>45566</v>
      </c>
      <c r="D1799">
        <v>44881</v>
      </c>
      <c r="E1799">
        <v>1235680</v>
      </c>
      <c r="F1799">
        <v>6.47</v>
      </c>
      <c r="G1799">
        <v>0.902999997</v>
      </c>
      <c r="H1799">
        <v>5973.2299800000001</v>
      </c>
    </row>
    <row r="1800" spans="1:8" x14ac:dyDescent="0.25">
      <c r="A1800" t="s">
        <v>205</v>
      </c>
      <c r="B1800" t="s">
        <v>877</v>
      </c>
      <c r="C1800" s="1">
        <v>45597</v>
      </c>
      <c r="D1800">
        <v>19653</v>
      </c>
      <c r="E1800">
        <v>1255333</v>
      </c>
      <c r="F1800">
        <v>6.56</v>
      </c>
      <c r="G1800">
        <v>0.56699997199999996</v>
      </c>
      <c r="H1800">
        <v>0</v>
      </c>
    </row>
    <row r="1801" spans="1:8" x14ac:dyDescent="0.25">
      <c r="A1801" t="s">
        <v>205</v>
      </c>
      <c r="B1801" t="s">
        <v>877</v>
      </c>
      <c r="C1801" s="1">
        <v>45627</v>
      </c>
      <c r="D1801">
        <v>41537</v>
      </c>
      <c r="E1801">
        <v>1296870</v>
      </c>
      <c r="F1801">
        <v>6.56</v>
      </c>
      <c r="G1801">
        <v>1</v>
      </c>
      <c r="H1801">
        <v>0</v>
      </c>
    </row>
    <row r="1802" spans="1:8" x14ac:dyDescent="0.25">
      <c r="A1802" t="s">
        <v>206</v>
      </c>
      <c r="B1802" t="s">
        <v>878</v>
      </c>
      <c r="C1802" s="1">
        <v>44562</v>
      </c>
      <c r="D1802">
        <v>23354</v>
      </c>
      <c r="E1802">
        <v>23354</v>
      </c>
      <c r="F1802">
        <v>6.43</v>
      </c>
      <c r="G1802">
        <v>0.644999981</v>
      </c>
      <c r="H1802">
        <v>2421.320068</v>
      </c>
    </row>
    <row r="1803" spans="1:8" x14ac:dyDescent="0.25">
      <c r="A1803" t="s">
        <v>206</v>
      </c>
      <c r="B1803" t="s">
        <v>878</v>
      </c>
      <c r="C1803" s="1">
        <v>44593</v>
      </c>
      <c r="D1803">
        <v>19557</v>
      </c>
      <c r="E1803">
        <v>42911</v>
      </c>
      <c r="F1803">
        <v>6.46</v>
      </c>
      <c r="G1803">
        <v>0.42899999</v>
      </c>
      <c r="H1803">
        <v>0</v>
      </c>
    </row>
    <row r="1804" spans="1:8" x14ac:dyDescent="0.25">
      <c r="A1804" t="s">
        <v>206</v>
      </c>
      <c r="B1804" t="s">
        <v>878</v>
      </c>
      <c r="C1804" s="1">
        <v>44621</v>
      </c>
      <c r="D1804">
        <v>35546</v>
      </c>
      <c r="E1804">
        <v>78457</v>
      </c>
      <c r="F1804">
        <v>6.51</v>
      </c>
      <c r="G1804">
        <v>0.709999979</v>
      </c>
      <c r="H1804">
        <v>0</v>
      </c>
    </row>
    <row r="1805" spans="1:8" x14ac:dyDescent="0.25">
      <c r="A1805" t="s">
        <v>206</v>
      </c>
      <c r="B1805" t="s">
        <v>878</v>
      </c>
      <c r="C1805" s="1">
        <v>44652</v>
      </c>
      <c r="D1805">
        <v>44924</v>
      </c>
      <c r="E1805">
        <v>123381</v>
      </c>
      <c r="F1805">
        <v>6.53</v>
      </c>
      <c r="G1805">
        <v>1.0329999919999999</v>
      </c>
      <c r="H1805">
        <v>1127.030029</v>
      </c>
    </row>
    <row r="1806" spans="1:8" x14ac:dyDescent="0.25">
      <c r="A1806" t="s">
        <v>206</v>
      </c>
      <c r="B1806" t="s">
        <v>878</v>
      </c>
      <c r="C1806" s="1">
        <v>44682</v>
      </c>
      <c r="D1806">
        <v>48011</v>
      </c>
      <c r="E1806">
        <v>171392</v>
      </c>
      <c r="F1806">
        <v>6.53</v>
      </c>
      <c r="G1806">
        <v>1.2259999509999999</v>
      </c>
      <c r="H1806">
        <v>3219.8798830000001</v>
      </c>
    </row>
    <row r="1807" spans="1:8" x14ac:dyDescent="0.25">
      <c r="A1807" t="s">
        <v>206</v>
      </c>
      <c r="B1807" t="s">
        <v>878</v>
      </c>
      <c r="C1807" s="1">
        <v>44713</v>
      </c>
      <c r="D1807">
        <v>35585</v>
      </c>
      <c r="E1807">
        <v>206977</v>
      </c>
      <c r="F1807">
        <v>6.58</v>
      </c>
      <c r="G1807">
        <v>0.73299998</v>
      </c>
      <c r="H1807">
        <v>718.27001949999999</v>
      </c>
    </row>
    <row r="1808" spans="1:8" x14ac:dyDescent="0.25">
      <c r="A1808" t="s">
        <v>206</v>
      </c>
      <c r="B1808" t="s">
        <v>878</v>
      </c>
      <c r="C1808" s="1">
        <v>44743</v>
      </c>
      <c r="D1808">
        <v>20984</v>
      </c>
      <c r="E1808">
        <v>227961</v>
      </c>
      <c r="F1808">
        <v>6.6</v>
      </c>
      <c r="G1808">
        <v>0.58099997000000003</v>
      </c>
      <c r="H1808">
        <v>3855.8500979999999</v>
      </c>
    </row>
    <row r="1809" spans="1:8" x14ac:dyDescent="0.25">
      <c r="A1809" t="s">
        <v>206</v>
      </c>
      <c r="B1809" t="s">
        <v>878</v>
      </c>
      <c r="C1809" s="1">
        <v>44774</v>
      </c>
      <c r="D1809">
        <v>44826</v>
      </c>
      <c r="E1809">
        <v>272787</v>
      </c>
      <c r="F1809">
        <v>6.63</v>
      </c>
      <c r="G1809">
        <v>0.805999994</v>
      </c>
      <c r="H1809">
        <v>0</v>
      </c>
    </row>
    <row r="1810" spans="1:8" x14ac:dyDescent="0.25">
      <c r="A1810" t="s">
        <v>206</v>
      </c>
      <c r="B1810" t="s">
        <v>878</v>
      </c>
      <c r="C1810" s="1">
        <v>44805</v>
      </c>
      <c r="D1810">
        <v>27575</v>
      </c>
      <c r="E1810">
        <v>300362</v>
      </c>
      <c r="F1810">
        <v>6.51</v>
      </c>
      <c r="G1810">
        <v>0.69999998799999996</v>
      </c>
      <c r="H1810">
        <v>2227.8500979999999</v>
      </c>
    </row>
    <row r="1811" spans="1:8" x14ac:dyDescent="0.25">
      <c r="A1811" t="s">
        <v>206</v>
      </c>
      <c r="B1811" t="s">
        <v>878</v>
      </c>
      <c r="C1811" s="1">
        <v>44835</v>
      </c>
      <c r="D1811">
        <v>25619</v>
      </c>
      <c r="E1811">
        <v>325981</v>
      </c>
      <c r="F1811">
        <v>6.45</v>
      </c>
      <c r="G1811">
        <v>0.773999989</v>
      </c>
      <c r="H1811">
        <v>7096.8198240000002</v>
      </c>
    </row>
    <row r="1812" spans="1:8" x14ac:dyDescent="0.25">
      <c r="A1812" t="s">
        <v>206</v>
      </c>
      <c r="B1812" t="s">
        <v>878</v>
      </c>
      <c r="C1812" s="1">
        <v>44866</v>
      </c>
      <c r="D1812">
        <v>27081</v>
      </c>
      <c r="E1812">
        <v>353062</v>
      </c>
      <c r="F1812">
        <v>6.42</v>
      </c>
      <c r="G1812">
        <v>0.83300000399999996</v>
      </c>
      <c r="H1812">
        <v>871.86999509999998</v>
      </c>
    </row>
    <row r="1813" spans="1:8" x14ac:dyDescent="0.25">
      <c r="A1813" t="s">
        <v>206</v>
      </c>
      <c r="B1813" t="s">
        <v>878</v>
      </c>
      <c r="C1813" s="1">
        <v>44896</v>
      </c>
      <c r="D1813">
        <v>36082</v>
      </c>
      <c r="E1813">
        <v>389144</v>
      </c>
      <c r="F1813">
        <v>6.44</v>
      </c>
      <c r="G1813">
        <v>0.773999989</v>
      </c>
      <c r="H1813">
        <v>0</v>
      </c>
    </row>
    <row r="1814" spans="1:8" x14ac:dyDescent="0.25">
      <c r="A1814" t="s">
        <v>206</v>
      </c>
      <c r="B1814" t="s">
        <v>878</v>
      </c>
      <c r="C1814" s="1">
        <v>44927</v>
      </c>
      <c r="D1814">
        <v>34452</v>
      </c>
      <c r="E1814">
        <v>423596</v>
      </c>
      <c r="F1814">
        <v>6.42</v>
      </c>
      <c r="G1814">
        <v>0.902999997</v>
      </c>
      <c r="H1814">
        <v>292.69000240000003</v>
      </c>
    </row>
    <row r="1815" spans="1:8" x14ac:dyDescent="0.25">
      <c r="A1815" t="s">
        <v>206</v>
      </c>
      <c r="B1815" t="s">
        <v>878</v>
      </c>
      <c r="C1815" s="1">
        <v>44958</v>
      </c>
      <c r="D1815">
        <v>29030</v>
      </c>
      <c r="E1815">
        <v>452626</v>
      </c>
      <c r="F1815">
        <v>6.48</v>
      </c>
      <c r="G1815">
        <v>0.85699999299999996</v>
      </c>
      <c r="H1815">
        <v>464.9100037</v>
      </c>
    </row>
    <row r="1816" spans="1:8" x14ac:dyDescent="0.25">
      <c r="A1816" t="s">
        <v>206</v>
      </c>
      <c r="B1816" t="s">
        <v>878</v>
      </c>
      <c r="C1816" s="1">
        <v>44986</v>
      </c>
      <c r="D1816">
        <v>42627</v>
      </c>
      <c r="E1816">
        <v>495253</v>
      </c>
      <c r="F1816">
        <v>6.43</v>
      </c>
      <c r="G1816">
        <v>0.967999995</v>
      </c>
      <c r="H1816">
        <v>6145.1801759999998</v>
      </c>
    </row>
    <row r="1817" spans="1:8" x14ac:dyDescent="0.25">
      <c r="A1817" t="s">
        <v>206</v>
      </c>
      <c r="B1817" t="s">
        <v>878</v>
      </c>
      <c r="C1817" s="1">
        <v>45017</v>
      </c>
      <c r="D1817">
        <v>44275</v>
      </c>
      <c r="E1817">
        <v>539528</v>
      </c>
      <c r="F1817">
        <v>6.49</v>
      </c>
      <c r="G1817">
        <v>0.93300002800000004</v>
      </c>
      <c r="H1817">
        <v>3820.030029</v>
      </c>
    </row>
    <row r="1818" spans="1:8" x14ac:dyDescent="0.25">
      <c r="A1818" t="s">
        <v>206</v>
      </c>
      <c r="B1818" t="s">
        <v>878</v>
      </c>
      <c r="C1818" s="1">
        <v>45047</v>
      </c>
      <c r="D1818">
        <v>39312</v>
      </c>
      <c r="E1818">
        <v>578840</v>
      </c>
      <c r="F1818">
        <v>6.42</v>
      </c>
      <c r="G1818">
        <v>0.773999989</v>
      </c>
      <c r="H1818">
        <v>0</v>
      </c>
    </row>
    <row r="1819" spans="1:8" x14ac:dyDescent="0.25">
      <c r="A1819" t="s">
        <v>206</v>
      </c>
      <c r="B1819" t="s">
        <v>878</v>
      </c>
      <c r="C1819" s="1">
        <v>45078</v>
      </c>
      <c r="D1819">
        <v>45032</v>
      </c>
      <c r="E1819">
        <v>623872</v>
      </c>
      <c r="F1819">
        <v>6.51</v>
      </c>
      <c r="G1819">
        <v>0.96700000799999997</v>
      </c>
      <c r="H1819">
        <v>0</v>
      </c>
    </row>
    <row r="1820" spans="1:8" x14ac:dyDescent="0.25">
      <c r="A1820" t="s">
        <v>206</v>
      </c>
      <c r="B1820" t="s">
        <v>878</v>
      </c>
      <c r="C1820" s="1">
        <v>45108</v>
      </c>
      <c r="D1820">
        <v>37242</v>
      </c>
      <c r="E1820">
        <v>661114</v>
      </c>
      <c r="F1820">
        <v>6.53</v>
      </c>
      <c r="G1820">
        <v>0.902999997</v>
      </c>
      <c r="H1820">
        <v>1962.530029</v>
      </c>
    </row>
    <row r="1821" spans="1:8" x14ac:dyDescent="0.25">
      <c r="A1821" t="s">
        <v>206</v>
      </c>
      <c r="B1821" t="s">
        <v>878</v>
      </c>
      <c r="C1821" s="1">
        <v>45139</v>
      </c>
      <c r="D1821">
        <v>33592</v>
      </c>
      <c r="E1821">
        <v>694706</v>
      </c>
      <c r="F1821">
        <v>6.6</v>
      </c>
      <c r="G1821">
        <v>0.644999981</v>
      </c>
      <c r="H1821">
        <v>0</v>
      </c>
    </row>
    <row r="1822" spans="1:8" x14ac:dyDescent="0.25">
      <c r="A1822" t="s">
        <v>206</v>
      </c>
      <c r="B1822" t="s">
        <v>878</v>
      </c>
      <c r="C1822" s="1">
        <v>45170</v>
      </c>
      <c r="D1822">
        <v>23897</v>
      </c>
      <c r="E1822">
        <v>718603</v>
      </c>
      <c r="F1822">
        <v>6.51</v>
      </c>
      <c r="G1822">
        <v>0.53299999200000003</v>
      </c>
      <c r="H1822">
        <v>714.42999269999996</v>
      </c>
    </row>
    <row r="1823" spans="1:8" x14ac:dyDescent="0.25">
      <c r="A1823" t="s">
        <v>206</v>
      </c>
      <c r="B1823" t="s">
        <v>878</v>
      </c>
      <c r="C1823" s="1">
        <v>45200</v>
      </c>
      <c r="D1823">
        <v>50494</v>
      </c>
      <c r="E1823">
        <v>769097</v>
      </c>
      <c r="F1823">
        <v>6.47</v>
      </c>
      <c r="G1823">
        <v>1.194000006</v>
      </c>
      <c r="H1823">
        <v>3457.3100589999999</v>
      </c>
    </row>
    <row r="1824" spans="1:8" x14ac:dyDescent="0.25">
      <c r="A1824" t="s">
        <v>206</v>
      </c>
      <c r="B1824" t="s">
        <v>878</v>
      </c>
      <c r="C1824" s="1">
        <v>45231</v>
      </c>
      <c r="D1824">
        <v>38444</v>
      </c>
      <c r="E1824">
        <v>807541</v>
      </c>
      <c r="F1824">
        <v>6.39</v>
      </c>
      <c r="G1824">
        <v>0.866999984</v>
      </c>
      <c r="H1824">
        <v>0</v>
      </c>
    </row>
    <row r="1825" spans="1:8" x14ac:dyDescent="0.25">
      <c r="A1825" t="s">
        <v>206</v>
      </c>
      <c r="B1825" t="s">
        <v>878</v>
      </c>
      <c r="C1825" s="1">
        <v>45261</v>
      </c>
      <c r="D1825">
        <v>28474</v>
      </c>
      <c r="E1825">
        <v>836015</v>
      </c>
      <c r="F1825">
        <v>6.46</v>
      </c>
      <c r="G1825">
        <v>0.935000002</v>
      </c>
      <c r="H1825">
        <v>0</v>
      </c>
    </row>
    <row r="1826" spans="1:8" x14ac:dyDescent="0.25">
      <c r="A1826" t="s">
        <v>206</v>
      </c>
      <c r="B1826" t="s">
        <v>878</v>
      </c>
      <c r="C1826" s="1">
        <v>45292</v>
      </c>
      <c r="D1826">
        <v>32555</v>
      </c>
      <c r="E1826">
        <v>868570</v>
      </c>
      <c r="F1826">
        <v>6.5</v>
      </c>
      <c r="G1826">
        <v>0.805999994</v>
      </c>
      <c r="H1826">
        <v>3455.1499020000001</v>
      </c>
    </row>
    <row r="1827" spans="1:8" x14ac:dyDescent="0.25">
      <c r="A1827" t="s">
        <v>206</v>
      </c>
      <c r="B1827" t="s">
        <v>878</v>
      </c>
      <c r="C1827" s="1">
        <v>45323</v>
      </c>
      <c r="D1827">
        <v>26200</v>
      </c>
      <c r="E1827">
        <v>894770</v>
      </c>
      <c r="F1827">
        <v>6.46</v>
      </c>
      <c r="G1827">
        <v>0.551999986</v>
      </c>
      <c r="H1827">
        <v>0</v>
      </c>
    </row>
    <row r="1828" spans="1:8" x14ac:dyDescent="0.25">
      <c r="A1828" t="s">
        <v>206</v>
      </c>
      <c r="B1828" t="s">
        <v>878</v>
      </c>
      <c r="C1828" s="1">
        <v>45352</v>
      </c>
      <c r="D1828">
        <v>42198</v>
      </c>
      <c r="E1828">
        <v>936968</v>
      </c>
      <c r="F1828">
        <v>6.52</v>
      </c>
      <c r="G1828">
        <v>0.870999992</v>
      </c>
      <c r="H1828">
        <v>0</v>
      </c>
    </row>
    <row r="1829" spans="1:8" x14ac:dyDescent="0.25">
      <c r="A1829" t="s">
        <v>206</v>
      </c>
      <c r="B1829" t="s">
        <v>878</v>
      </c>
      <c r="C1829" s="1">
        <v>45383</v>
      </c>
      <c r="D1829">
        <v>36399</v>
      </c>
      <c r="E1829">
        <v>973367</v>
      </c>
      <c r="F1829">
        <v>6.49</v>
      </c>
      <c r="G1829">
        <v>0.83300000399999996</v>
      </c>
      <c r="H1829">
        <v>0</v>
      </c>
    </row>
    <row r="1830" spans="1:8" x14ac:dyDescent="0.25">
      <c r="A1830" t="s">
        <v>206</v>
      </c>
      <c r="B1830" t="s">
        <v>878</v>
      </c>
      <c r="C1830" s="1">
        <v>45413</v>
      </c>
      <c r="D1830">
        <v>52231</v>
      </c>
      <c r="E1830">
        <v>1025598</v>
      </c>
      <c r="F1830">
        <v>6.47</v>
      </c>
      <c r="G1830">
        <v>1.128999949</v>
      </c>
      <c r="H1830">
        <v>0</v>
      </c>
    </row>
    <row r="1831" spans="1:8" x14ac:dyDescent="0.25">
      <c r="A1831" t="s">
        <v>206</v>
      </c>
      <c r="B1831" t="s">
        <v>878</v>
      </c>
      <c r="C1831" s="1">
        <v>45444</v>
      </c>
      <c r="D1831">
        <v>18961</v>
      </c>
      <c r="E1831">
        <v>1044559</v>
      </c>
      <c r="F1831">
        <v>6.4</v>
      </c>
      <c r="G1831">
        <v>0.60000002399999997</v>
      </c>
      <c r="H1831">
        <v>1882.98999</v>
      </c>
    </row>
    <row r="1832" spans="1:8" x14ac:dyDescent="0.25">
      <c r="A1832" t="s">
        <v>206</v>
      </c>
      <c r="B1832" t="s">
        <v>878</v>
      </c>
      <c r="C1832" s="1">
        <v>45474</v>
      </c>
      <c r="D1832">
        <v>34880</v>
      </c>
      <c r="E1832">
        <v>1079439</v>
      </c>
      <c r="F1832">
        <v>6.35</v>
      </c>
      <c r="G1832">
        <v>0.902999997</v>
      </c>
      <c r="H1832">
        <v>6838.8999020000001</v>
      </c>
    </row>
    <row r="1833" spans="1:8" x14ac:dyDescent="0.25">
      <c r="A1833" t="s">
        <v>206</v>
      </c>
      <c r="B1833" t="s">
        <v>878</v>
      </c>
      <c r="C1833" s="1">
        <v>45505</v>
      </c>
      <c r="D1833">
        <v>41860</v>
      </c>
      <c r="E1833">
        <v>1121299</v>
      </c>
      <c r="F1833">
        <v>6.46</v>
      </c>
      <c r="G1833">
        <v>0.902999997</v>
      </c>
      <c r="H1833">
        <v>0</v>
      </c>
    </row>
    <row r="1834" spans="1:8" x14ac:dyDescent="0.25">
      <c r="A1834" t="s">
        <v>206</v>
      </c>
      <c r="B1834" t="s">
        <v>878</v>
      </c>
      <c r="C1834" s="1">
        <v>45536</v>
      </c>
      <c r="D1834">
        <v>41641</v>
      </c>
      <c r="E1834">
        <v>1162940</v>
      </c>
      <c r="F1834">
        <v>6.49</v>
      </c>
      <c r="G1834">
        <v>0.866999984</v>
      </c>
      <c r="H1834">
        <v>0</v>
      </c>
    </row>
    <row r="1835" spans="1:8" x14ac:dyDescent="0.25">
      <c r="A1835" t="s">
        <v>206</v>
      </c>
      <c r="B1835" t="s">
        <v>878</v>
      </c>
      <c r="C1835" s="1">
        <v>45566</v>
      </c>
      <c r="D1835">
        <v>50453</v>
      </c>
      <c r="E1835">
        <v>1213393</v>
      </c>
      <c r="F1835">
        <v>6.57</v>
      </c>
      <c r="G1835">
        <v>1.065000057</v>
      </c>
      <c r="H1835">
        <v>0</v>
      </c>
    </row>
    <row r="1836" spans="1:8" x14ac:dyDescent="0.25">
      <c r="A1836" t="s">
        <v>206</v>
      </c>
      <c r="B1836" t="s">
        <v>878</v>
      </c>
      <c r="C1836" s="1">
        <v>45597</v>
      </c>
      <c r="D1836">
        <v>35954</v>
      </c>
      <c r="E1836">
        <v>1249347</v>
      </c>
      <c r="F1836">
        <v>6.56</v>
      </c>
      <c r="G1836">
        <v>0.866999984</v>
      </c>
      <c r="H1836">
        <v>3443.1298830000001</v>
      </c>
    </row>
    <row r="1837" spans="1:8" x14ac:dyDescent="0.25">
      <c r="A1837" t="s">
        <v>206</v>
      </c>
      <c r="B1837" t="s">
        <v>878</v>
      </c>
      <c r="C1837" s="1">
        <v>45627</v>
      </c>
      <c r="D1837">
        <v>58599</v>
      </c>
      <c r="E1837">
        <v>1307946</v>
      </c>
      <c r="F1837">
        <v>6.5</v>
      </c>
      <c r="G1837">
        <v>1.161000013</v>
      </c>
      <c r="H1837">
        <v>3500.459961</v>
      </c>
    </row>
    <row r="1838" spans="1:8" x14ac:dyDescent="0.25">
      <c r="A1838" t="s">
        <v>207</v>
      </c>
      <c r="B1838" t="s">
        <v>881</v>
      </c>
      <c r="C1838" s="1">
        <v>44562</v>
      </c>
      <c r="D1838">
        <v>42538</v>
      </c>
      <c r="E1838">
        <v>42538</v>
      </c>
      <c r="F1838">
        <v>6.63</v>
      </c>
      <c r="G1838">
        <v>1.128999949</v>
      </c>
      <c r="H1838">
        <v>2139.830078</v>
      </c>
    </row>
    <row r="1839" spans="1:8" x14ac:dyDescent="0.25">
      <c r="A1839" t="s">
        <v>207</v>
      </c>
      <c r="B1839" t="s">
        <v>881</v>
      </c>
      <c r="C1839" s="1">
        <v>44593</v>
      </c>
      <c r="D1839">
        <v>42320</v>
      </c>
      <c r="E1839">
        <v>84858</v>
      </c>
      <c r="F1839">
        <v>6.54</v>
      </c>
      <c r="G1839">
        <v>1</v>
      </c>
      <c r="H1839">
        <v>1843.589966</v>
      </c>
    </row>
    <row r="1840" spans="1:8" x14ac:dyDescent="0.25">
      <c r="A1840" t="s">
        <v>207</v>
      </c>
      <c r="B1840" t="s">
        <v>881</v>
      </c>
      <c r="C1840" s="1">
        <v>44621</v>
      </c>
      <c r="D1840">
        <v>33293</v>
      </c>
      <c r="E1840">
        <v>118151</v>
      </c>
      <c r="F1840">
        <v>6.53</v>
      </c>
      <c r="G1840">
        <v>0.773999989</v>
      </c>
      <c r="H1840">
        <v>3143.3999020000001</v>
      </c>
    </row>
    <row r="1841" spans="1:8" x14ac:dyDescent="0.25">
      <c r="A1841" t="s">
        <v>207</v>
      </c>
      <c r="B1841" t="s">
        <v>881</v>
      </c>
      <c r="C1841" s="1">
        <v>44652</v>
      </c>
      <c r="D1841">
        <v>33089</v>
      </c>
      <c r="E1841">
        <v>151240</v>
      </c>
      <c r="F1841">
        <v>6.51</v>
      </c>
      <c r="G1841">
        <v>0.76700002</v>
      </c>
      <c r="H1841">
        <v>0</v>
      </c>
    </row>
    <row r="1842" spans="1:8" x14ac:dyDescent="0.25">
      <c r="A1842" t="s">
        <v>207</v>
      </c>
      <c r="B1842" t="s">
        <v>881</v>
      </c>
      <c r="C1842" s="1">
        <v>44682</v>
      </c>
      <c r="D1842">
        <v>48336</v>
      </c>
      <c r="E1842">
        <v>199576</v>
      </c>
      <c r="F1842">
        <v>6.52</v>
      </c>
      <c r="G1842">
        <v>0.935000002</v>
      </c>
      <c r="H1842">
        <v>0</v>
      </c>
    </row>
    <row r="1843" spans="1:8" x14ac:dyDescent="0.25">
      <c r="A1843" t="s">
        <v>207</v>
      </c>
      <c r="B1843" t="s">
        <v>881</v>
      </c>
      <c r="C1843" s="1">
        <v>44713</v>
      </c>
      <c r="D1843">
        <v>32399</v>
      </c>
      <c r="E1843">
        <v>231975</v>
      </c>
      <c r="F1843">
        <v>6.52</v>
      </c>
      <c r="G1843">
        <v>0.76700002</v>
      </c>
      <c r="H1843">
        <v>2777.719971</v>
      </c>
    </row>
    <row r="1844" spans="1:8" x14ac:dyDescent="0.25">
      <c r="A1844" t="s">
        <v>207</v>
      </c>
      <c r="B1844" t="s">
        <v>881</v>
      </c>
      <c r="C1844" s="1">
        <v>44743</v>
      </c>
      <c r="D1844">
        <v>33070</v>
      </c>
      <c r="E1844">
        <v>265045</v>
      </c>
      <c r="F1844">
        <v>6.41</v>
      </c>
      <c r="G1844">
        <v>0.870999992</v>
      </c>
      <c r="H1844">
        <v>0</v>
      </c>
    </row>
    <row r="1845" spans="1:8" x14ac:dyDescent="0.25">
      <c r="A1845" t="s">
        <v>207</v>
      </c>
      <c r="B1845" t="s">
        <v>881</v>
      </c>
      <c r="C1845" s="1">
        <v>44774</v>
      </c>
      <c r="D1845">
        <v>32282</v>
      </c>
      <c r="E1845">
        <v>297327</v>
      </c>
      <c r="F1845">
        <v>6.42</v>
      </c>
      <c r="G1845">
        <v>0.838999987</v>
      </c>
      <c r="H1845">
        <v>0</v>
      </c>
    </row>
    <row r="1846" spans="1:8" x14ac:dyDescent="0.25">
      <c r="A1846" t="s">
        <v>207</v>
      </c>
      <c r="B1846" t="s">
        <v>881</v>
      </c>
      <c r="C1846" s="1">
        <v>44805</v>
      </c>
      <c r="D1846">
        <v>56247</v>
      </c>
      <c r="E1846">
        <v>353574</v>
      </c>
      <c r="F1846">
        <v>6.43</v>
      </c>
      <c r="G1846">
        <v>1.2330000400000001</v>
      </c>
      <c r="H1846">
        <v>3882.360107</v>
      </c>
    </row>
    <row r="1847" spans="1:8" x14ac:dyDescent="0.25">
      <c r="A1847" t="s">
        <v>207</v>
      </c>
      <c r="B1847" t="s">
        <v>881</v>
      </c>
      <c r="C1847" s="1">
        <v>44835</v>
      </c>
      <c r="D1847">
        <v>34795</v>
      </c>
      <c r="E1847">
        <v>388369</v>
      </c>
      <c r="F1847">
        <v>6.54</v>
      </c>
      <c r="G1847">
        <v>0.709999979</v>
      </c>
      <c r="H1847">
        <v>3143.8400879999999</v>
      </c>
    </row>
    <row r="1848" spans="1:8" x14ac:dyDescent="0.25">
      <c r="A1848" t="s">
        <v>207</v>
      </c>
      <c r="B1848" t="s">
        <v>881</v>
      </c>
      <c r="C1848" s="1">
        <v>44866</v>
      </c>
      <c r="D1848">
        <v>35815</v>
      </c>
      <c r="E1848">
        <v>424184</v>
      </c>
      <c r="F1848">
        <v>6.52</v>
      </c>
      <c r="G1848">
        <v>0.73299998</v>
      </c>
      <c r="H1848">
        <v>2479.8798830000001</v>
      </c>
    </row>
    <row r="1849" spans="1:8" x14ac:dyDescent="0.25">
      <c r="A1849" t="s">
        <v>207</v>
      </c>
      <c r="B1849" t="s">
        <v>881</v>
      </c>
      <c r="C1849" s="1">
        <v>44896</v>
      </c>
      <c r="D1849">
        <v>31986</v>
      </c>
      <c r="E1849">
        <v>456170</v>
      </c>
      <c r="F1849">
        <v>6.47</v>
      </c>
      <c r="G1849">
        <v>0.741999984</v>
      </c>
      <c r="H1849">
        <v>450.39001459999997</v>
      </c>
    </row>
    <row r="1850" spans="1:8" x14ac:dyDescent="0.25">
      <c r="A1850" t="s">
        <v>207</v>
      </c>
      <c r="B1850" t="s">
        <v>881</v>
      </c>
      <c r="C1850" s="1">
        <v>44927</v>
      </c>
      <c r="D1850">
        <v>42021</v>
      </c>
      <c r="E1850">
        <v>498191</v>
      </c>
      <c r="F1850">
        <v>6.45</v>
      </c>
      <c r="G1850">
        <v>0.935000002</v>
      </c>
      <c r="H1850">
        <v>478.76998900000001</v>
      </c>
    </row>
    <row r="1851" spans="1:8" x14ac:dyDescent="0.25">
      <c r="A1851" t="s">
        <v>207</v>
      </c>
      <c r="B1851" t="s">
        <v>881</v>
      </c>
      <c r="C1851" s="1">
        <v>44958</v>
      </c>
      <c r="D1851">
        <v>52703</v>
      </c>
      <c r="E1851">
        <v>550894</v>
      </c>
      <c r="F1851">
        <v>6.5</v>
      </c>
      <c r="G1851">
        <v>1.1790000199999999</v>
      </c>
      <c r="H1851">
        <v>0</v>
      </c>
    </row>
    <row r="1852" spans="1:8" x14ac:dyDescent="0.25">
      <c r="A1852" t="s">
        <v>207</v>
      </c>
      <c r="B1852" t="s">
        <v>881</v>
      </c>
      <c r="C1852" s="1">
        <v>44986</v>
      </c>
      <c r="D1852">
        <v>35672</v>
      </c>
      <c r="E1852">
        <v>586566</v>
      </c>
      <c r="F1852">
        <v>6.49</v>
      </c>
      <c r="G1852">
        <v>0.773999989</v>
      </c>
      <c r="H1852">
        <v>1236.9799800000001</v>
      </c>
    </row>
    <row r="1853" spans="1:8" x14ac:dyDescent="0.25">
      <c r="A1853" t="s">
        <v>207</v>
      </c>
      <c r="B1853" t="s">
        <v>881</v>
      </c>
      <c r="C1853" s="1">
        <v>45017</v>
      </c>
      <c r="D1853">
        <v>32440</v>
      </c>
      <c r="E1853">
        <v>619006</v>
      </c>
      <c r="F1853">
        <v>6.43</v>
      </c>
      <c r="G1853">
        <v>0.69999998799999996</v>
      </c>
      <c r="H1853">
        <v>0</v>
      </c>
    </row>
    <row r="1854" spans="1:8" x14ac:dyDescent="0.25">
      <c r="A1854" t="s">
        <v>207</v>
      </c>
      <c r="B1854" t="s">
        <v>881</v>
      </c>
      <c r="C1854" s="1">
        <v>45047</v>
      </c>
      <c r="D1854">
        <v>29584</v>
      </c>
      <c r="E1854">
        <v>648590</v>
      </c>
      <c r="F1854">
        <v>6.32</v>
      </c>
      <c r="G1854">
        <v>0.644999981</v>
      </c>
      <c r="H1854">
        <v>2377.1201169999999</v>
      </c>
    </row>
    <row r="1855" spans="1:8" x14ac:dyDescent="0.25">
      <c r="A1855" t="s">
        <v>207</v>
      </c>
      <c r="B1855" t="s">
        <v>881</v>
      </c>
      <c r="C1855" s="1">
        <v>45078</v>
      </c>
      <c r="D1855">
        <v>32813</v>
      </c>
      <c r="E1855">
        <v>681403</v>
      </c>
      <c r="F1855">
        <v>6.4</v>
      </c>
      <c r="G1855">
        <v>0.93300002800000004</v>
      </c>
      <c r="H1855">
        <v>3453.6599120000001</v>
      </c>
    </row>
    <row r="1856" spans="1:8" x14ac:dyDescent="0.25">
      <c r="A1856" t="s">
        <v>207</v>
      </c>
      <c r="B1856" t="s">
        <v>881</v>
      </c>
      <c r="C1856" s="1">
        <v>45108</v>
      </c>
      <c r="D1856">
        <v>48356</v>
      </c>
      <c r="E1856">
        <v>729759</v>
      </c>
      <c r="F1856">
        <v>6.48</v>
      </c>
      <c r="G1856">
        <v>0.967999995</v>
      </c>
      <c r="H1856">
        <v>0</v>
      </c>
    </row>
    <row r="1857" spans="1:8" x14ac:dyDescent="0.25">
      <c r="A1857" t="s">
        <v>207</v>
      </c>
      <c r="B1857" t="s">
        <v>881</v>
      </c>
      <c r="C1857" s="1">
        <v>45139</v>
      </c>
      <c r="D1857">
        <v>21697</v>
      </c>
      <c r="E1857">
        <v>751456</v>
      </c>
      <c r="F1857">
        <v>6.56</v>
      </c>
      <c r="G1857">
        <v>0.547999978</v>
      </c>
      <c r="H1857">
        <v>0</v>
      </c>
    </row>
    <row r="1858" spans="1:8" x14ac:dyDescent="0.25">
      <c r="A1858" t="s">
        <v>207</v>
      </c>
      <c r="B1858" t="s">
        <v>881</v>
      </c>
      <c r="C1858" s="1">
        <v>45170</v>
      </c>
      <c r="D1858">
        <v>38611</v>
      </c>
      <c r="E1858">
        <v>790067</v>
      </c>
      <c r="F1858">
        <v>6.53</v>
      </c>
      <c r="G1858">
        <v>0.73299998</v>
      </c>
      <c r="H1858">
        <v>3306.669922</v>
      </c>
    </row>
    <row r="1859" spans="1:8" x14ac:dyDescent="0.25">
      <c r="A1859" t="s">
        <v>207</v>
      </c>
      <c r="B1859" t="s">
        <v>881</v>
      </c>
      <c r="C1859" s="1">
        <v>45200</v>
      </c>
      <c r="D1859">
        <v>34897</v>
      </c>
      <c r="E1859">
        <v>824964</v>
      </c>
      <c r="F1859">
        <v>6.53</v>
      </c>
      <c r="G1859">
        <v>0.741999984</v>
      </c>
      <c r="H1859">
        <v>847</v>
      </c>
    </row>
    <row r="1860" spans="1:8" x14ac:dyDescent="0.25">
      <c r="A1860" t="s">
        <v>207</v>
      </c>
      <c r="B1860" t="s">
        <v>881</v>
      </c>
      <c r="C1860" s="1">
        <v>45231</v>
      </c>
      <c r="D1860">
        <v>35612</v>
      </c>
      <c r="E1860">
        <v>860576</v>
      </c>
      <c r="F1860">
        <v>6.6</v>
      </c>
      <c r="G1860">
        <v>0.83300000399999996</v>
      </c>
      <c r="H1860">
        <v>0</v>
      </c>
    </row>
    <row r="1861" spans="1:8" x14ac:dyDescent="0.25">
      <c r="A1861" t="s">
        <v>207</v>
      </c>
      <c r="B1861" t="s">
        <v>881</v>
      </c>
      <c r="C1861" s="1">
        <v>45261</v>
      </c>
      <c r="D1861">
        <v>26115</v>
      </c>
      <c r="E1861">
        <v>886691</v>
      </c>
      <c r="F1861">
        <v>6.52</v>
      </c>
      <c r="G1861">
        <v>0.58099997000000003</v>
      </c>
      <c r="H1861">
        <v>242.91999820000001</v>
      </c>
    </row>
    <row r="1862" spans="1:8" x14ac:dyDescent="0.25">
      <c r="A1862" t="s">
        <v>207</v>
      </c>
      <c r="B1862" t="s">
        <v>881</v>
      </c>
      <c r="C1862" s="1">
        <v>45292</v>
      </c>
      <c r="D1862">
        <v>38023</v>
      </c>
      <c r="E1862">
        <v>924714</v>
      </c>
      <c r="F1862">
        <v>6.58</v>
      </c>
      <c r="G1862">
        <v>0.967999995</v>
      </c>
      <c r="H1862">
        <v>1278.8599850000001</v>
      </c>
    </row>
    <row r="1863" spans="1:8" x14ac:dyDescent="0.25">
      <c r="A1863" t="s">
        <v>207</v>
      </c>
      <c r="B1863" t="s">
        <v>881</v>
      </c>
      <c r="C1863" s="1">
        <v>45323</v>
      </c>
      <c r="D1863">
        <v>37559</v>
      </c>
      <c r="E1863">
        <v>962273</v>
      </c>
      <c r="F1863">
        <v>6.45</v>
      </c>
      <c r="G1863">
        <v>0.86199998899999997</v>
      </c>
      <c r="H1863">
        <v>0</v>
      </c>
    </row>
    <row r="1864" spans="1:8" x14ac:dyDescent="0.25">
      <c r="A1864" t="s">
        <v>207</v>
      </c>
      <c r="B1864" t="s">
        <v>881</v>
      </c>
      <c r="C1864" s="1">
        <v>45352</v>
      </c>
      <c r="D1864">
        <v>33831</v>
      </c>
      <c r="E1864">
        <v>996104</v>
      </c>
      <c r="F1864">
        <v>6.54</v>
      </c>
      <c r="G1864">
        <v>0.805999994</v>
      </c>
      <c r="H1864">
        <v>1422.040039</v>
      </c>
    </row>
    <row r="1865" spans="1:8" x14ac:dyDescent="0.25">
      <c r="A1865" t="s">
        <v>207</v>
      </c>
      <c r="B1865" t="s">
        <v>881</v>
      </c>
      <c r="C1865" s="1">
        <v>45383</v>
      </c>
      <c r="D1865">
        <v>35568</v>
      </c>
      <c r="E1865">
        <v>1031672</v>
      </c>
      <c r="F1865">
        <v>6.39</v>
      </c>
      <c r="G1865">
        <v>0.69999998799999996</v>
      </c>
      <c r="H1865">
        <v>3739.5200199999999</v>
      </c>
    </row>
    <row r="1866" spans="1:8" x14ac:dyDescent="0.25">
      <c r="A1866" t="s">
        <v>207</v>
      </c>
      <c r="B1866" t="s">
        <v>881</v>
      </c>
      <c r="C1866" s="1">
        <v>45413</v>
      </c>
      <c r="D1866">
        <v>27254</v>
      </c>
      <c r="E1866">
        <v>1058926</v>
      </c>
      <c r="F1866">
        <v>6.31</v>
      </c>
      <c r="G1866">
        <v>0.644999981</v>
      </c>
      <c r="H1866">
        <v>0</v>
      </c>
    </row>
    <row r="1867" spans="1:8" x14ac:dyDescent="0.25">
      <c r="A1867" t="s">
        <v>207</v>
      </c>
      <c r="B1867" t="s">
        <v>881</v>
      </c>
      <c r="C1867" s="1">
        <v>45444</v>
      </c>
      <c r="D1867">
        <v>32625</v>
      </c>
      <c r="E1867">
        <v>1091551</v>
      </c>
      <c r="F1867">
        <v>6.31</v>
      </c>
      <c r="G1867">
        <v>0.83300000399999996</v>
      </c>
      <c r="H1867">
        <v>1711.48999</v>
      </c>
    </row>
    <row r="1868" spans="1:8" x14ac:dyDescent="0.25">
      <c r="A1868" t="s">
        <v>207</v>
      </c>
      <c r="B1868" t="s">
        <v>881</v>
      </c>
      <c r="C1868" s="1">
        <v>45474</v>
      </c>
      <c r="D1868">
        <v>50415</v>
      </c>
      <c r="E1868">
        <v>1141966</v>
      </c>
      <c r="F1868">
        <v>6.35</v>
      </c>
      <c r="G1868">
        <v>1.065000057</v>
      </c>
      <c r="H1868">
        <v>826.11999509999998</v>
      </c>
    </row>
    <row r="1869" spans="1:8" x14ac:dyDescent="0.25">
      <c r="A1869" t="s">
        <v>207</v>
      </c>
      <c r="B1869" t="s">
        <v>881</v>
      </c>
      <c r="C1869" s="1">
        <v>45505</v>
      </c>
      <c r="D1869">
        <v>35052</v>
      </c>
      <c r="E1869">
        <v>1177018</v>
      </c>
      <c r="F1869">
        <v>6.52</v>
      </c>
      <c r="G1869">
        <v>0.838999987</v>
      </c>
      <c r="H1869">
        <v>0</v>
      </c>
    </row>
    <row r="1870" spans="1:8" x14ac:dyDescent="0.25">
      <c r="A1870" t="s">
        <v>207</v>
      </c>
      <c r="B1870" t="s">
        <v>881</v>
      </c>
      <c r="C1870" s="1">
        <v>45536</v>
      </c>
      <c r="D1870">
        <v>41658</v>
      </c>
      <c r="E1870">
        <v>1218676</v>
      </c>
      <c r="F1870">
        <v>6.51</v>
      </c>
      <c r="G1870">
        <v>0.93300002800000004</v>
      </c>
      <c r="H1870">
        <v>858.80999759999997</v>
      </c>
    </row>
    <row r="1871" spans="1:8" x14ac:dyDescent="0.25">
      <c r="A1871" t="s">
        <v>207</v>
      </c>
      <c r="B1871" t="s">
        <v>881</v>
      </c>
      <c r="C1871" s="1">
        <v>45566</v>
      </c>
      <c r="D1871">
        <v>42656</v>
      </c>
      <c r="E1871">
        <v>1261332</v>
      </c>
      <c r="F1871">
        <v>6.58</v>
      </c>
      <c r="G1871">
        <v>0.870999992</v>
      </c>
      <c r="H1871">
        <v>0</v>
      </c>
    </row>
    <row r="1872" spans="1:8" x14ac:dyDescent="0.25">
      <c r="A1872" t="s">
        <v>207</v>
      </c>
      <c r="B1872" t="s">
        <v>881</v>
      </c>
      <c r="C1872" s="1">
        <v>45597</v>
      </c>
      <c r="D1872">
        <v>23351</v>
      </c>
      <c r="E1872">
        <v>1284683</v>
      </c>
      <c r="F1872">
        <v>6.57</v>
      </c>
      <c r="G1872">
        <v>0.60000002399999997</v>
      </c>
      <c r="H1872">
        <v>1691.9799800000001</v>
      </c>
    </row>
    <row r="1873" spans="1:8" x14ac:dyDescent="0.25">
      <c r="A1873" t="s">
        <v>207</v>
      </c>
      <c r="B1873" t="s">
        <v>881</v>
      </c>
      <c r="C1873" s="1">
        <v>45627</v>
      </c>
      <c r="D1873">
        <v>27925</v>
      </c>
      <c r="E1873">
        <v>1312608</v>
      </c>
      <c r="F1873">
        <v>6.56</v>
      </c>
      <c r="G1873">
        <v>0.676999986</v>
      </c>
      <c r="H1873">
        <v>2042.329956</v>
      </c>
    </row>
    <row r="1874" spans="1:8" x14ac:dyDescent="0.25">
      <c r="A1874" t="s">
        <v>208</v>
      </c>
      <c r="B1874" t="s">
        <v>876</v>
      </c>
      <c r="C1874" s="1">
        <v>44562</v>
      </c>
      <c r="D1874">
        <v>39225</v>
      </c>
      <c r="E1874">
        <v>39225</v>
      </c>
      <c r="F1874">
        <v>6.71</v>
      </c>
      <c r="G1874">
        <v>0.805999994</v>
      </c>
      <c r="H1874">
        <v>5067.9902339999999</v>
      </c>
    </row>
    <row r="1875" spans="1:8" x14ac:dyDescent="0.25">
      <c r="A1875" t="s">
        <v>208</v>
      </c>
      <c r="B1875" t="s">
        <v>876</v>
      </c>
      <c r="C1875" s="1">
        <v>44593</v>
      </c>
      <c r="D1875">
        <v>41164</v>
      </c>
      <c r="E1875">
        <v>80389</v>
      </c>
      <c r="F1875">
        <v>6.56</v>
      </c>
      <c r="G1875">
        <v>1</v>
      </c>
      <c r="H1875">
        <v>1597.030029</v>
      </c>
    </row>
    <row r="1876" spans="1:8" x14ac:dyDescent="0.25">
      <c r="A1876" t="s">
        <v>208</v>
      </c>
      <c r="B1876" t="s">
        <v>876</v>
      </c>
      <c r="C1876" s="1">
        <v>44621</v>
      </c>
      <c r="D1876">
        <v>33771</v>
      </c>
      <c r="E1876">
        <v>114160</v>
      </c>
      <c r="F1876">
        <v>6.58</v>
      </c>
      <c r="G1876">
        <v>0.709999979</v>
      </c>
      <c r="H1876">
        <v>0</v>
      </c>
    </row>
    <row r="1877" spans="1:8" x14ac:dyDescent="0.25">
      <c r="A1877" t="s">
        <v>208</v>
      </c>
      <c r="B1877" t="s">
        <v>876</v>
      </c>
      <c r="C1877" s="1">
        <v>44652</v>
      </c>
      <c r="D1877">
        <v>30877</v>
      </c>
      <c r="E1877">
        <v>145037</v>
      </c>
      <c r="F1877">
        <v>6.5</v>
      </c>
      <c r="G1877">
        <v>0.73299998</v>
      </c>
      <c r="H1877">
        <v>0</v>
      </c>
    </row>
    <row r="1878" spans="1:8" x14ac:dyDescent="0.25">
      <c r="A1878" t="s">
        <v>208</v>
      </c>
      <c r="B1878" t="s">
        <v>876</v>
      </c>
      <c r="C1878" s="1">
        <v>44682</v>
      </c>
      <c r="D1878">
        <v>28995</v>
      </c>
      <c r="E1878">
        <v>174032</v>
      </c>
      <c r="F1878">
        <v>6.53</v>
      </c>
      <c r="G1878">
        <v>0.709999979</v>
      </c>
      <c r="H1878">
        <v>0</v>
      </c>
    </row>
    <row r="1879" spans="1:8" x14ac:dyDescent="0.25">
      <c r="A1879" t="s">
        <v>208</v>
      </c>
      <c r="B1879" t="s">
        <v>876</v>
      </c>
      <c r="C1879" s="1">
        <v>44713</v>
      </c>
      <c r="D1879">
        <v>30188</v>
      </c>
      <c r="E1879">
        <v>204220</v>
      </c>
      <c r="F1879">
        <v>6.49</v>
      </c>
      <c r="G1879">
        <v>0.66699999600000004</v>
      </c>
      <c r="H1879">
        <v>0</v>
      </c>
    </row>
    <row r="1880" spans="1:8" x14ac:dyDescent="0.25">
      <c r="A1880" t="s">
        <v>208</v>
      </c>
      <c r="B1880" t="s">
        <v>876</v>
      </c>
      <c r="C1880" s="1">
        <v>44743</v>
      </c>
      <c r="D1880">
        <v>31537</v>
      </c>
      <c r="E1880">
        <v>235757</v>
      </c>
      <c r="F1880">
        <v>6.54</v>
      </c>
      <c r="G1880">
        <v>0.773999989</v>
      </c>
      <c r="H1880">
        <v>1295.1899410000001</v>
      </c>
    </row>
    <row r="1881" spans="1:8" x14ac:dyDescent="0.25">
      <c r="A1881" t="s">
        <v>208</v>
      </c>
      <c r="B1881" t="s">
        <v>876</v>
      </c>
      <c r="C1881" s="1">
        <v>44774</v>
      </c>
      <c r="D1881">
        <v>30556</v>
      </c>
      <c r="E1881">
        <v>266313</v>
      </c>
      <c r="F1881">
        <v>6.5</v>
      </c>
      <c r="G1881">
        <v>0.805999994</v>
      </c>
      <c r="H1881">
        <v>5790.4599609999996</v>
      </c>
    </row>
    <row r="1882" spans="1:8" x14ac:dyDescent="0.25">
      <c r="A1882" t="s">
        <v>208</v>
      </c>
      <c r="B1882" t="s">
        <v>876</v>
      </c>
      <c r="C1882" s="1">
        <v>44805</v>
      </c>
      <c r="D1882">
        <v>31827</v>
      </c>
      <c r="E1882">
        <v>298140</v>
      </c>
      <c r="F1882">
        <v>6.5</v>
      </c>
      <c r="G1882">
        <v>0.633000016</v>
      </c>
      <c r="H1882">
        <v>0</v>
      </c>
    </row>
    <row r="1883" spans="1:8" x14ac:dyDescent="0.25">
      <c r="A1883" t="s">
        <v>208</v>
      </c>
      <c r="B1883" t="s">
        <v>876</v>
      </c>
      <c r="C1883" s="1">
        <v>44835</v>
      </c>
      <c r="D1883">
        <v>41705</v>
      </c>
      <c r="E1883">
        <v>339845</v>
      </c>
      <c r="F1883">
        <v>6.44</v>
      </c>
      <c r="G1883">
        <v>1</v>
      </c>
      <c r="H1883">
        <v>8747.7197269999997</v>
      </c>
    </row>
    <row r="1884" spans="1:8" x14ac:dyDescent="0.25">
      <c r="A1884" t="s">
        <v>208</v>
      </c>
      <c r="B1884" t="s">
        <v>876</v>
      </c>
      <c r="C1884" s="1">
        <v>44866</v>
      </c>
      <c r="D1884">
        <v>40852</v>
      </c>
      <c r="E1884">
        <v>380697</v>
      </c>
      <c r="F1884">
        <v>6.45</v>
      </c>
      <c r="G1884">
        <v>1.0329999919999999</v>
      </c>
      <c r="H1884">
        <v>0</v>
      </c>
    </row>
    <row r="1885" spans="1:8" x14ac:dyDescent="0.25">
      <c r="A1885" t="s">
        <v>208</v>
      </c>
      <c r="B1885" t="s">
        <v>876</v>
      </c>
      <c r="C1885" s="1">
        <v>44896</v>
      </c>
      <c r="D1885">
        <v>41542</v>
      </c>
      <c r="E1885">
        <v>422239</v>
      </c>
      <c r="F1885">
        <v>6.43</v>
      </c>
      <c r="G1885">
        <v>0.967999995</v>
      </c>
      <c r="H1885">
        <v>1776.290039</v>
      </c>
    </row>
    <row r="1886" spans="1:8" x14ac:dyDescent="0.25">
      <c r="A1886" t="s">
        <v>208</v>
      </c>
      <c r="B1886" t="s">
        <v>876</v>
      </c>
      <c r="C1886" s="1">
        <v>44927</v>
      </c>
      <c r="D1886">
        <v>42456</v>
      </c>
      <c r="E1886">
        <v>464695</v>
      </c>
      <c r="F1886">
        <v>6.44</v>
      </c>
      <c r="G1886">
        <v>0.870999992</v>
      </c>
      <c r="H1886">
        <v>2315.929932</v>
      </c>
    </row>
    <row r="1887" spans="1:8" x14ac:dyDescent="0.25">
      <c r="A1887" t="s">
        <v>208</v>
      </c>
      <c r="B1887" t="s">
        <v>876</v>
      </c>
      <c r="C1887" s="1">
        <v>44958</v>
      </c>
      <c r="D1887">
        <v>27732</v>
      </c>
      <c r="E1887">
        <v>492427</v>
      </c>
      <c r="F1887">
        <v>6.4</v>
      </c>
      <c r="G1887">
        <v>0.713999987</v>
      </c>
      <c r="H1887">
        <v>0</v>
      </c>
    </row>
    <row r="1888" spans="1:8" x14ac:dyDescent="0.25">
      <c r="A1888" t="s">
        <v>208</v>
      </c>
      <c r="B1888" t="s">
        <v>876</v>
      </c>
      <c r="C1888" s="1">
        <v>44986</v>
      </c>
      <c r="D1888">
        <v>43446</v>
      </c>
      <c r="E1888">
        <v>535873</v>
      </c>
      <c r="F1888">
        <v>6.46</v>
      </c>
      <c r="G1888">
        <v>0.967999995</v>
      </c>
      <c r="H1888">
        <v>0</v>
      </c>
    </row>
    <row r="1889" spans="1:8" x14ac:dyDescent="0.25">
      <c r="A1889" t="s">
        <v>208</v>
      </c>
      <c r="B1889" t="s">
        <v>876</v>
      </c>
      <c r="C1889" s="1">
        <v>45017</v>
      </c>
      <c r="D1889">
        <v>37699</v>
      </c>
      <c r="E1889">
        <v>573572</v>
      </c>
      <c r="F1889">
        <v>6.43</v>
      </c>
      <c r="G1889">
        <v>0.89999997600000003</v>
      </c>
      <c r="H1889">
        <v>3120.0500489999999</v>
      </c>
    </row>
    <row r="1890" spans="1:8" x14ac:dyDescent="0.25">
      <c r="A1890" t="s">
        <v>208</v>
      </c>
      <c r="B1890" t="s">
        <v>876</v>
      </c>
      <c r="C1890" s="1">
        <v>45047</v>
      </c>
      <c r="D1890">
        <v>33578</v>
      </c>
      <c r="E1890">
        <v>607150</v>
      </c>
      <c r="F1890">
        <v>6.45</v>
      </c>
      <c r="G1890">
        <v>0.741999984</v>
      </c>
      <c r="H1890">
        <v>0</v>
      </c>
    </row>
    <row r="1891" spans="1:8" x14ac:dyDescent="0.25">
      <c r="A1891" t="s">
        <v>208</v>
      </c>
      <c r="B1891" t="s">
        <v>876</v>
      </c>
      <c r="C1891" s="1">
        <v>45078</v>
      </c>
      <c r="D1891">
        <v>22936</v>
      </c>
      <c r="E1891">
        <v>630086</v>
      </c>
      <c r="F1891">
        <v>6.36</v>
      </c>
      <c r="G1891">
        <v>0.5</v>
      </c>
      <c r="H1891">
        <v>3110.580078</v>
      </c>
    </row>
    <row r="1892" spans="1:8" x14ac:dyDescent="0.25">
      <c r="A1892" t="s">
        <v>208</v>
      </c>
      <c r="B1892" t="s">
        <v>876</v>
      </c>
      <c r="C1892" s="1">
        <v>45108</v>
      </c>
      <c r="D1892">
        <v>34046</v>
      </c>
      <c r="E1892">
        <v>664132</v>
      </c>
      <c r="F1892">
        <v>6.41</v>
      </c>
      <c r="G1892">
        <v>0.644999981</v>
      </c>
      <c r="H1892">
        <v>0</v>
      </c>
    </row>
    <row r="1893" spans="1:8" x14ac:dyDescent="0.25">
      <c r="A1893" t="s">
        <v>208</v>
      </c>
      <c r="B1893" t="s">
        <v>876</v>
      </c>
      <c r="C1893" s="1">
        <v>45139</v>
      </c>
      <c r="D1893">
        <v>48742</v>
      </c>
      <c r="E1893">
        <v>712874</v>
      </c>
      <c r="F1893">
        <v>6.47</v>
      </c>
      <c r="G1893">
        <v>1.194000006</v>
      </c>
      <c r="H1893">
        <v>0</v>
      </c>
    </row>
    <row r="1894" spans="1:8" x14ac:dyDescent="0.25">
      <c r="A1894" t="s">
        <v>208</v>
      </c>
      <c r="B1894" t="s">
        <v>876</v>
      </c>
      <c r="C1894" s="1">
        <v>45170</v>
      </c>
      <c r="D1894">
        <v>35291</v>
      </c>
      <c r="E1894">
        <v>748165</v>
      </c>
      <c r="F1894">
        <v>6.58</v>
      </c>
      <c r="G1894">
        <v>1</v>
      </c>
      <c r="H1894">
        <v>0</v>
      </c>
    </row>
    <row r="1895" spans="1:8" x14ac:dyDescent="0.25">
      <c r="A1895" t="s">
        <v>208</v>
      </c>
      <c r="B1895" t="s">
        <v>876</v>
      </c>
      <c r="C1895" s="1">
        <v>45200</v>
      </c>
      <c r="D1895">
        <v>42117</v>
      </c>
      <c r="E1895">
        <v>790282</v>
      </c>
      <c r="F1895">
        <v>6.51</v>
      </c>
      <c r="G1895">
        <v>0.902999997</v>
      </c>
      <c r="H1895">
        <v>905.42999269999996</v>
      </c>
    </row>
    <row r="1896" spans="1:8" x14ac:dyDescent="0.25">
      <c r="A1896" t="s">
        <v>208</v>
      </c>
      <c r="B1896" t="s">
        <v>876</v>
      </c>
      <c r="C1896" s="1">
        <v>45231</v>
      </c>
      <c r="D1896">
        <v>35755</v>
      </c>
      <c r="E1896">
        <v>826037</v>
      </c>
      <c r="F1896">
        <v>6.53</v>
      </c>
      <c r="G1896">
        <v>0.866999984</v>
      </c>
      <c r="H1896">
        <v>3349.75</v>
      </c>
    </row>
    <row r="1897" spans="1:8" x14ac:dyDescent="0.25">
      <c r="A1897" t="s">
        <v>208</v>
      </c>
      <c r="B1897" t="s">
        <v>876</v>
      </c>
      <c r="C1897" s="1">
        <v>45261</v>
      </c>
      <c r="D1897">
        <v>21578</v>
      </c>
      <c r="E1897">
        <v>847615</v>
      </c>
      <c r="F1897">
        <v>6.4</v>
      </c>
      <c r="G1897">
        <v>0.41899999999999998</v>
      </c>
      <c r="H1897">
        <v>1476.8199460000001</v>
      </c>
    </row>
    <row r="1898" spans="1:8" x14ac:dyDescent="0.25">
      <c r="A1898" t="s">
        <v>208</v>
      </c>
      <c r="B1898" t="s">
        <v>876</v>
      </c>
      <c r="C1898" s="1">
        <v>45292</v>
      </c>
      <c r="D1898">
        <v>35235</v>
      </c>
      <c r="E1898">
        <v>882850</v>
      </c>
      <c r="F1898">
        <v>6.44</v>
      </c>
      <c r="G1898">
        <v>0.709999979</v>
      </c>
      <c r="H1898">
        <v>218.7400055</v>
      </c>
    </row>
    <row r="1899" spans="1:8" x14ac:dyDescent="0.25">
      <c r="A1899" t="s">
        <v>208</v>
      </c>
      <c r="B1899" t="s">
        <v>876</v>
      </c>
      <c r="C1899" s="1">
        <v>45323</v>
      </c>
      <c r="D1899">
        <v>31415</v>
      </c>
      <c r="E1899">
        <v>914265</v>
      </c>
      <c r="F1899">
        <v>6.41</v>
      </c>
      <c r="G1899">
        <v>0.72399997699999996</v>
      </c>
      <c r="H1899">
        <v>0</v>
      </c>
    </row>
    <row r="1900" spans="1:8" x14ac:dyDescent="0.25">
      <c r="A1900" t="s">
        <v>208</v>
      </c>
      <c r="B1900" t="s">
        <v>876</v>
      </c>
      <c r="C1900" s="1">
        <v>45352</v>
      </c>
      <c r="D1900">
        <v>39160</v>
      </c>
      <c r="E1900">
        <v>953425</v>
      </c>
      <c r="F1900">
        <v>6.46</v>
      </c>
      <c r="G1900">
        <v>0.741999984</v>
      </c>
      <c r="H1900">
        <v>0</v>
      </c>
    </row>
    <row r="1901" spans="1:8" x14ac:dyDescent="0.25">
      <c r="A1901" t="s">
        <v>208</v>
      </c>
      <c r="B1901" t="s">
        <v>876</v>
      </c>
      <c r="C1901" s="1">
        <v>45383</v>
      </c>
      <c r="D1901">
        <v>36733</v>
      </c>
      <c r="E1901">
        <v>990158</v>
      </c>
      <c r="F1901">
        <v>6.47</v>
      </c>
      <c r="G1901">
        <v>0.83300000399999996</v>
      </c>
      <c r="H1901">
        <v>0</v>
      </c>
    </row>
    <row r="1902" spans="1:8" x14ac:dyDescent="0.25">
      <c r="A1902" t="s">
        <v>208</v>
      </c>
      <c r="B1902" t="s">
        <v>876</v>
      </c>
      <c r="C1902" s="1">
        <v>45413</v>
      </c>
      <c r="D1902">
        <v>32797</v>
      </c>
      <c r="E1902">
        <v>1022955</v>
      </c>
      <c r="F1902">
        <v>6.46</v>
      </c>
      <c r="G1902">
        <v>0.805999994</v>
      </c>
      <c r="H1902">
        <v>0</v>
      </c>
    </row>
    <row r="1903" spans="1:8" x14ac:dyDescent="0.25">
      <c r="A1903" t="s">
        <v>208</v>
      </c>
      <c r="B1903" t="s">
        <v>876</v>
      </c>
      <c r="C1903" s="1">
        <v>45444</v>
      </c>
      <c r="D1903">
        <v>33711</v>
      </c>
      <c r="E1903">
        <v>1056666</v>
      </c>
      <c r="F1903">
        <v>6.48</v>
      </c>
      <c r="G1903">
        <v>0.76700002</v>
      </c>
      <c r="H1903">
        <v>1355.9799800000001</v>
      </c>
    </row>
    <row r="1904" spans="1:8" x14ac:dyDescent="0.25">
      <c r="A1904" t="s">
        <v>208</v>
      </c>
      <c r="B1904" t="s">
        <v>876</v>
      </c>
      <c r="C1904" s="1">
        <v>45474</v>
      </c>
      <c r="D1904">
        <v>28692</v>
      </c>
      <c r="E1904">
        <v>1085358</v>
      </c>
      <c r="F1904">
        <v>6.4</v>
      </c>
      <c r="G1904">
        <v>0.741999984</v>
      </c>
      <c r="H1904">
        <v>277.4500122</v>
      </c>
    </row>
    <row r="1905" spans="1:8" x14ac:dyDescent="0.25">
      <c r="A1905" t="s">
        <v>208</v>
      </c>
      <c r="B1905" t="s">
        <v>876</v>
      </c>
      <c r="C1905" s="1">
        <v>45505</v>
      </c>
      <c r="D1905">
        <v>38901</v>
      </c>
      <c r="E1905">
        <v>1124259</v>
      </c>
      <c r="F1905">
        <v>6.37</v>
      </c>
      <c r="G1905">
        <v>1.031999946</v>
      </c>
      <c r="H1905">
        <v>2426.709961</v>
      </c>
    </row>
    <row r="1906" spans="1:8" x14ac:dyDescent="0.25">
      <c r="A1906" t="s">
        <v>208</v>
      </c>
      <c r="B1906" t="s">
        <v>876</v>
      </c>
      <c r="C1906" s="1">
        <v>45536</v>
      </c>
      <c r="D1906">
        <v>41102</v>
      </c>
      <c r="E1906">
        <v>1165361</v>
      </c>
      <c r="F1906">
        <v>6.43</v>
      </c>
      <c r="G1906">
        <v>1.1000000240000001</v>
      </c>
      <c r="H1906">
        <v>587.77001949999999</v>
      </c>
    </row>
    <row r="1907" spans="1:8" x14ac:dyDescent="0.25">
      <c r="A1907" t="s">
        <v>208</v>
      </c>
      <c r="B1907" t="s">
        <v>876</v>
      </c>
      <c r="C1907" s="1">
        <v>45566</v>
      </c>
      <c r="D1907">
        <v>35899</v>
      </c>
      <c r="E1907">
        <v>1201260</v>
      </c>
      <c r="F1907">
        <v>6.5</v>
      </c>
      <c r="G1907">
        <v>0.773999989</v>
      </c>
      <c r="H1907">
        <v>0</v>
      </c>
    </row>
    <row r="1908" spans="1:8" x14ac:dyDescent="0.25">
      <c r="A1908" t="s">
        <v>208</v>
      </c>
      <c r="B1908" t="s">
        <v>876</v>
      </c>
      <c r="C1908" s="1">
        <v>45597</v>
      </c>
      <c r="D1908">
        <v>42522</v>
      </c>
      <c r="E1908">
        <v>1243782</v>
      </c>
      <c r="F1908">
        <v>6.54</v>
      </c>
      <c r="G1908">
        <v>0.80000001200000004</v>
      </c>
      <c r="H1908">
        <v>1411.8199460000001</v>
      </c>
    </row>
    <row r="1909" spans="1:8" x14ac:dyDescent="0.25">
      <c r="A1909" t="s">
        <v>208</v>
      </c>
      <c r="B1909" t="s">
        <v>876</v>
      </c>
      <c r="C1909" s="1">
        <v>45627</v>
      </c>
      <c r="D1909">
        <v>42867</v>
      </c>
      <c r="E1909">
        <v>1286649</v>
      </c>
      <c r="F1909">
        <v>6.47</v>
      </c>
      <c r="G1909">
        <v>0.935000002</v>
      </c>
      <c r="H1909">
        <v>3972.2299800000001</v>
      </c>
    </row>
    <row r="1910" spans="1:8" x14ac:dyDescent="0.25">
      <c r="A1910" t="s">
        <v>209</v>
      </c>
      <c r="B1910" t="s">
        <v>880</v>
      </c>
      <c r="C1910" s="1">
        <v>44562</v>
      </c>
      <c r="D1910">
        <v>43036</v>
      </c>
      <c r="E1910">
        <v>43036</v>
      </c>
      <c r="F1910">
        <v>6.61</v>
      </c>
      <c r="G1910">
        <v>1.065000057</v>
      </c>
      <c r="H1910">
        <v>0</v>
      </c>
    </row>
    <row r="1911" spans="1:8" x14ac:dyDescent="0.25">
      <c r="A1911" t="s">
        <v>209</v>
      </c>
      <c r="B1911" t="s">
        <v>880</v>
      </c>
      <c r="C1911" s="1">
        <v>44593</v>
      </c>
      <c r="D1911">
        <v>26952</v>
      </c>
      <c r="E1911">
        <v>69988</v>
      </c>
      <c r="F1911">
        <v>6.53</v>
      </c>
      <c r="G1911">
        <v>0.786000013</v>
      </c>
      <c r="H1911">
        <v>0</v>
      </c>
    </row>
    <row r="1912" spans="1:8" x14ac:dyDescent="0.25">
      <c r="A1912" t="s">
        <v>209</v>
      </c>
      <c r="B1912" t="s">
        <v>880</v>
      </c>
      <c r="C1912" s="1">
        <v>44621</v>
      </c>
      <c r="D1912">
        <v>42806</v>
      </c>
      <c r="E1912">
        <v>112794</v>
      </c>
      <c r="F1912">
        <v>6.47</v>
      </c>
      <c r="G1912">
        <v>0.935000002</v>
      </c>
      <c r="H1912">
        <v>0</v>
      </c>
    </row>
    <row r="1913" spans="1:8" x14ac:dyDescent="0.25">
      <c r="A1913" t="s">
        <v>209</v>
      </c>
      <c r="B1913" t="s">
        <v>880</v>
      </c>
      <c r="C1913" s="1">
        <v>44652</v>
      </c>
      <c r="D1913">
        <v>27426</v>
      </c>
      <c r="E1913">
        <v>140220</v>
      </c>
      <c r="F1913">
        <v>6.42</v>
      </c>
      <c r="G1913">
        <v>0.76700002</v>
      </c>
      <c r="H1913">
        <v>884.8400269</v>
      </c>
    </row>
    <row r="1914" spans="1:8" x14ac:dyDescent="0.25">
      <c r="A1914" t="s">
        <v>209</v>
      </c>
      <c r="B1914" t="s">
        <v>880</v>
      </c>
      <c r="C1914" s="1">
        <v>44682</v>
      </c>
      <c r="D1914">
        <v>38056</v>
      </c>
      <c r="E1914">
        <v>178276</v>
      </c>
      <c r="F1914">
        <v>6.44</v>
      </c>
      <c r="G1914">
        <v>0.870999992</v>
      </c>
      <c r="H1914">
        <v>841.19000240000003</v>
      </c>
    </row>
    <row r="1915" spans="1:8" x14ac:dyDescent="0.25">
      <c r="A1915" t="s">
        <v>209</v>
      </c>
      <c r="B1915" t="s">
        <v>880</v>
      </c>
      <c r="C1915" s="1">
        <v>44713</v>
      </c>
      <c r="D1915">
        <v>33517</v>
      </c>
      <c r="E1915">
        <v>211793</v>
      </c>
      <c r="F1915">
        <v>6.51</v>
      </c>
      <c r="G1915">
        <v>0.76700002</v>
      </c>
      <c r="H1915">
        <v>3511.5200199999999</v>
      </c>
    </row>
    <row r="1916" spans="1:8" x14ac:dyDescent="0.25">
      <c r="A1916" t="s">
        <v>209</v>
      </c>
      <c r="B1916" t="s">
        <v>880</v>
      </c>
      <c r="C1916" s="1">
        <v>44743</v>
      </c>
      <c r="D1916">
        <v>46528</v>
      </c>
      <c r="E1916">
        <v>258321</v>
      </c>
      <c r="F1916">
        <v>6.56</v>
      </c>
      <c r="G1916">
        <v>1.031999946</v>
      </c>
      <c r="H1916">
        <v>0</v>
      </c>
    </row>
    <row r="1917" spans="1:8" x14ac:dyDescent="0.25">
      <c r="A1917" t="s">
        <v>209</v>
      </c>
      <c r="B1917" t="s">
        <v>880</v>
      </c>
      <c r="C1917" s="1">
        <v>44774</v>
      </c>
      <c r="D1917">
        <v>54975</v>
      </c>
      <c r="E1917">
        <v>313296</v>
      </c>
      <c r="F1917">
        <v>6.54</v>
      </c>
      <c r="G1917">
        <v>1.128999949</v>
      </c>
      <c r="H1917">
        <v>168.47999569999999</v>
      </c>
    </row>
    <row r="1918" spans="1:8" x14ac:dyDescent="0.25">
      <c r="A1918" t="s">
        <v>209</v>
      </c>
      <c r="B1918" t="s">
        <v>880</v>
      </c>
      <c r="C1918" s="1">
        <v>44805</v>
      </c>
      <c r="D1918">
        <v>24250</v>
      </c>
      <c r="E1918">
        <v>337546</v>
      </c>
      <c r="F1918">
        <v>6.5</v>
      </c>
      <c r="G1918">
        <v>0.76700002</v>
      </c>
      <c r="H1918">
        <v>1937.589966</v>
      </c>
    </row>
    <row r="1919" spans="1:8" x14ac:dyDescent="0.25">
      <c r="A1919" t="s">
        <v>209</v>
      </c>
      <c r="B1919" t="s">
        <v>880</v>
      </c>
      <c r="C1919" s="1">
        <v>44835</v>
      </c>
      <c r="D1919">
        <v>30806</v>
      </c>
      <c r="E1919">
        <v>368352</v>
      </c>
      <c r="F1919">
        <v>6.43</v>
      </c>
      <c r="G1919">
        <v>0.644999981</v>
      </c>
      <c r="H1919">
        <v>0</v>
      </c>
    </row>
    <row r="1920" spans="1:8" x14ac:dyDescent="0.25">
      <c r="A1920" t="s">
        <v>209</v>
      </c>
      <c r="B1920" t="s">
        <v>880</v>
      </c>
      <c r="C1920" s="1">
        <v>44866</v>
      </c>
      <c r="D1920">
        <v>36737</v>
      </c>
      <c r="E1920">
        <v>405089</v>
      </c>
      <c r="F1920">
        <v>6.5</v>
      </c>
      <c r="G1920">
        <v>0.96700000799999997</v>
      </c>
      <c r="H1920">
        <v>0</v>
      </c>
    </row>
    <row r="1921" spans="1:8" x14ac:dyDescent="0.25">
      <c r="A1921" t="s">
        <v>209</v>
      </c>
      <c r="B1921" t="s">
        <v>880</v>
      </c>
      <c r="C1921" s="1">
        <v>44896</v>
      </c>
      <c r="D1921">
        <v>50649</v>
      </c>
      <c r="E1921">
        <v>455738</v>
      </c>
      <c r="F1921">
        <v>6.5</v>
      </c>
      <c r="G1921">
        <v>0.967999995</v>
      </c>
      <c r="H1921">
        <v>3338.889893</v>
      </c>
    </row>
    <row r="1922" spans="1:8" x14ac:dyDescent="0.25">
      <c r="A1922" t="s">
        <v>209</v>
      </c>
      <c r="B1922" t="s">
        <v>880</v>
      </c>
      <c r="C1922" s="1">
        <v>44927</v>
      </c>
      <c r="D1922">
        <v>35198</v>
      </c>
      <c r="E1922">
        <v>490936</v>
      </c>
      <c r="F1922">
        <v>6.6</v>
      </c>
      <c r="G1922">
        <v>0.935000002</v>
      </c>
      <c r="H1922">
        <v>0</v>
      </c>
    </row>
    <row r="1923" spans="1:8" x14ac:dyDescent="0.25">
      <c r="A1923" t="s">
        <v>209</v>
      </c>
      <c r="B1923" t="s">
        <v>880</v>
      </c>
      <c r="C1923" s="1">
        <v>44958</v>
      </c>
      <c r="D1923">
        <v>41376</v>
      </c>
      <c r="E1923">
        <v>532312</v>
      </c>
      <c r="F1923">
        <v>6.54</v>
      </c>
      <c r="G1923">
        <v>0.92900002000000004</v>
      </c>
      <c r="H1923">
        <v>0</v>
      </c>
    </row>
    <row r="1924" spans="1:8" x14ac:dyDescent="0.25">
      <c r="A1924" t="s">
        <v>209</v>
      </c>
      <c r="B1924" t="s">
        <v>880</v>
      </c>
      <c r="C1924" s="1">
        <v>44986</v>
      </c>
      <c r="D1924">
        <v>29859</v>
      </c>
      <c r="E1924">
        <v>562171</v>
      </c>
      <c r="F1924">
        <v>6.58</v>
      </c>
      <c r="G1924">
        <v>0.838999987</v>
      </c>
      <c r="H1924">
        <v>0</v>
      </c>
    </row>
    <row r="1925" spans="1:8" x14ac:dyDescent="0.25">
      <c r="A1925" t="s">
        <v>209</v>
      </c>
      <c r="B1925" t="s">
        <v>880</v>
      </c>
      <c r="C1925" s="1">
        <v>45017</v>
      </c>
      <c r="D1925">
        <v>27725</v>
      </c>
      <c r="E1925">
        <v>589896</v>
      </c>
      <c r="F1925">
        <v>6.51</v>
      </c>
      <c r="G1925">
        <v>0.73299998</v>
      </c>
      <c r="H1925">
        <v>3272.9499510000001</v>
      </c>
    </row>
    <row r="1926" spans="1:8" x14ac:dyDescent="0.25">
      <c r="A1926" t="s">
        <v>209</v>
      </c>
      <c r="B1926" t="s">
        <v>880</v>
      </c>
      <c r="C1926" s="1">
        <v>45047</v>
      </c>
      <c r="D1926">
        <v>29074</v>
      </c>
      <c r="E1926">
        <v>618970</v>
      </c>
      <c r="F1926">
        <v>6.52</v>
      </c>
      <c r="G1926">
        <v>0.612999976</v>
      </c>
      <c r="H1926">
        <v>997.16998290000004</v>
      </c>
    </row>
    <row r="1927" spans="1:8" x14ac:dyDescent="0.25">
      <c r="A1927" t="s">
        <v>209</v>
      </c>
      <c r="B1927" t="s">
        <v>880</v>
      </c>
      <c r="C1927" s="1">
        <v>45078</v>
      </c>
      <c r="D1927">
        <v>43288</v>
      </c>
      <c r="E1927">
        <v>662258</v>
      </c>
      <c r="F1927">
        <v>6.49</v>
      </c>
      <c r="G1927">
        <v>0.96700000799999997</v>
      </c>
      <c r="H1927">
        <v>0</v>
      </c>
    </row>
    <row r="1928" spans="1:8" x14ac:dyDescent="0.25">
      <c r="A1928" t="s">
        <v>209</v>
      </c>
      <c r="B1928" t="s">
        <v>880</v>
      </c>
      <c r="C1928" s="1">
        <v>45108</v>
      </c>
      <c r="D1928">
        <v>38623</v>
      </c>
      <c r="E1928">
        <v>700881</v>
      </c>
      <c r="F1928">
        <v>6.54</v>
      </c>
      <c r="G1928">
        <v>0.773999989</v>
      </c>
      <c r="H1928">
        <v>0</v>
      </c>
    </row>
    <row r="1929" spans="1:8" x14ac:dyDescent="0.25">
      <c r="A1929" t="s">
        <v>209</v>
      </c>
      <c r="B1929" t="s">
        <v>880</v>
      </c>
      <c r="C1929" s="1">
        <v>45139</v>
      </c>
      <c r="D1929">
        <v>34931</v>
      </c>
      <c r="E1929">
        <v>735812</v>
      </c>
      <c r="F1929">
        <v>6.5</v>
      </c>
      <c r="G1929">
        <v>0.838999987</v>
      </c>
      <c r="H1929">
        <v>3815.0500489999999</v>
      </c>
    </row>
    <row r="1930" spans="1:8" x14ac:dyDescent="0.25">
      <c r="A1930" t="s">
        <v>209</v>
      </c>
      <c r="B1930" t="s">
        <v>880</v>
      </c>
      <c r="C1930" s="1">
        <v>45170</v>
      </c>
      <c r="D1930">
        <v>28938</v>
      </c>
      <c r="E1930">
        <v>764750</v>
      </c>
      <c r="F1930">
        <v>6.44</v>
      </c>
      <c r="G1930">
        <v>0.69999998799999996</v>
      </c>
      <c r="H1930">
        <v>0</v>
      </c>
    </row>
    <row r="1931" spans="1:8" x14ac:dyDescent="0.25">
      <c r="A1931" t="s">
        <v>209</v>
      </c>
      <c r="B1931" t="s">
        <v>880</v>
      </c>
      <c r="C1931" s="1">
        <v>45200</v>
      </c>
      <c r="D1931">
        <v>28487</v>
      </c>
      <c r="E1931">
        <v>793237</v>
      </c>
      <c r="F1931">
        <v>6.41</v>
      </c>
      <c r="G1931">
        <v>0.612999976</v>
      </c>
      <c r="H1931">
        <v>0</v>
      </c>
    </row>
    <row r="1932" spans="1:8" x14ac:dyDescent="0.25">
      <c r="A1932" t="s">
        <v>209</v>
      </c>
      <c r="B1932" t="s">
        <v>880</v>
      </c>
      <c r="C1932" s="1">
        <v>45231</v>
      </c>
      <c r="D1932">
        <v>47715</v>
      </c>
      <c r="E1932">
        <v>840952</v>
      </c>
      <c r="F1932">
        <v>6.47</v>
      </c>
      <c r="G1932">
        <v>1.0670000310000001</v>
      </c>
      <c r="H1932">
        <v>0</v>
      </c>
    </row>
    <row r="1933" spans="1:8" x14ac:dyDescent="0.25">
      <c r="A1933" t="s">
        <v>209</v>
      </c>
      <c r="B1933" t="s">
        <v>880</v>
      </c>
      <c r="C1933" s="1">
        <v>45261</v>
      </c>
      <c r="D1933">
        <v>45616</v>
      </c>
      <c r="E1933">
        <v>886568</v>
      </c>
      <c r="F1933">
        <v>6.54</v>
      </c>
      <c r="G1933">
        <v>0.967999995</v>
      </c>
      <c r="H1933">
        <v>0</v>
      </c>
    </row>
    <row r="1934" spans="1:8" x14ac:dyDescent="0.25">
      <c r="A1934" t="s">
        <v>209</v>
      </c>
      <c r="B1934" t="s">
        <v>880</v>
      </c>
      <c r="C1934" s="1">
        <v>45292</v>
      </c>
      <c r="D1934">
        <v>27398</v>
      </c>
      <c r="E1934">
        <v>913966</v>
      </c>
      <c r="F1934">
        <v>6.58</v>
      </c>
      <c r="G1934">
        <v>0.644999981</v>
      </c>
      <c r="H1934">
        <v>4262.7597660000001</v>
      </c>
    </row>
    <row r="1935" spans="1:8" x14ac:dyDescent="0.25">
      <c r="A1935" t="s">
        <v>209</v>
      </c>
      <c r="B1935" t="s">
        <v>880</v>
      </c>
      <c r="C1935" s="1">
        <v>45323</v>
      </c>
      <c r="D1935">
        <v>31556</v>
      </c>
      <c r="E1935">
        <v>945522</v>
      </c>
      <c r="F1935">
        <v>6.55</v>
      </c>
      <c r="G1935">
        <v>0.82800000900000004</v>
      </c>
      <c r="H1935">
        <v>0</v>
      </c>
    </row>
    <row r="1936" spans="1:8" x14ac:dyDescent="0.25">
      <c r="A1936" t="s">
        <v>209</v>
      </c>
      <c r="B1936" t="s">
        <v>880</v>
      </c>
      <c r="C1936" s="1">
        <v>45352</v>
      </c>
      <c r="D1936">
        <v>40514</v>
      </c>
      <c r="E1936">
        <v>986036</v>
      </c>
      <c r="F1936">
        <v>6.55</v>
      </c>
      <c r="G1936">
        <v>0.935000002</v>
      </c>
      <c r="H1936">
        <v>0</v>
      </c>
    </row>
    <row r="1937" spans="1:8" x14ac:dyDescent="0.25">
      <c r="A1937" t="s">
        <v>209</v>
      </c>
      <c r="B1937" t="s">
        <v>880</v>
      </c>
      <c r="C1937" s="1">
        <v>45383</v>
      </c>
      <c r="D1937">
        <v>38818</v>
      </c>
      <c r="E1937">
        <v>1024854</v>
      </c>
      <c r="F1937">
        <v>6.53</v>
      </c>
      <c r="G1937">
        <v>1.0329999919999999</v>
      </c>
      <c r="H1937">
        <v>4498.4599609999996</v>
      </c>
    </row>
    <row r="1938" spans="1:8" x14ac:dyDescent="0.25">
      <c r="A1938" t="s">
        <v>209</v>
      </c>
      <c r="B1938" t="s">
        <v>880</v>
      </c>
      <c r="C1938" s="1">
        <v>45413</v>
      </c>
      <c r="D1938">
        <v>45205</v>
      </c>
      <c r="E1938">
        <v>1070059</v>
      </c>
      <c r="F1938">
        <v>6.59</v>
      </c>
      <c r="G1938">
        <v>0.935000002</v>
      </c>
      <c r="H1938">
        <v>0</v>
      </c>
    </row>
    <row r="1939" spans="1:8" x14ac:dyDescent="0.25">
      <c r="A1939" t="s">
        <v>209</v>
      </c>
      <c r="B1939" t="s">
        <v>880</v>
      </c>
      <c r="C1939" s="1">
        <v>45444</v>
      </c>
      <c r="D1939">
        <v>32950</v>
      </c>
      <c r="E1939">
        <v>1103009</v>
      </c>
      <c r="F1939">
        <v>6.57</v>
      </c>
      <c r="G1939">
        <v>0.80000001200000004</v>
      </c>
      <c r="H1939">
        <v>4602.580078</v>
      </c>
    </row>
    <row r="1940" spans="1:8" x14ac:dyDescent="0.25">
      <c r="A1940" t="s">
        <v>209</v>
      </c>
      <c r="B1940" t="s">
        <v>880</v>
      </c>
      <c r="C1940" s="1">
        <v>45474</v>
      </c>
      <c r="D1940">
        <v>28479</v>
      </c>
      <c r="E1940">
        <v>1131488</v>
      </c>
      <c r="F1940">
        <v>6.54</v>
      </c>
      <c r="G1940">
        <v>0.612999976</v>
      </c>
      <c r="H1940">
        <v>2000.349976</v>
      </c>
    </row>
    <row r="1941" spans="1:8" x14ac:dyDescent="0.25">
      <c r="A1941" t="s">
        <v>209</v>
      </c>
      <c r="B1941" t="s">
        <v>880</v>
      </c>
      <c r="C1941" s="1">
        <v>45505</v>
      </c>
      <c r="D1941">
        <v>33324</v>
      </c>
      <c r="E1941">
        <v>1164812</v>
      </c>
      <c r="F1941">
        <v>6.48</v>
      </c>
      <c r="G1941">
        <v>0.612999976</v>
      </c>
      <c r="H1941">
        <v>0</v>
      </c>
    </row>
    <row r="1942" spans="1:8" x14ac:dyDescent="0.25">
      <c r="A1942" t="s">
        <v>209</v>
      </c>
      <c r="B1942" t="s">
        <v>880</v>
      </c>
      <c r="C1942" s="1">
        <v>45536</v>
      </c>
      <c r="D1942">
        <v>45637</v>
      </c>
      <c r="E1942">
        <v>1210449</v>
      </c>
      <c r="F1942">
        <v>6.45</v>
      </c>
      <c r="G1942">
        <v>1</v>
      </c>
      <c r="H1942">
        <v>0</v>
      </c>
    </row>
    <row r="1943" spans="1:8" x14ac:dyDescent="0.25">
      <c r="A1943" t="s">
        <v>209</v>
      </c>
      <c r="B1943" t="s">
        <v>880</v>
      </c>
      <c r="C1943" s="1">
        <v>45566</v>
      </c>
      <c r="D1943">
        <v>39976</v>
      </c>
      <c r="E1943">
        <v>1250425</v>
      </c>
      <c r="F1943">
        <v>6.48</v>
      </c>
      <c r="G1943">
        <v>0.935000002</v>
      </c>
      <c r="H1943">
        <v>0</v>
      </c>
    </row>
    <row r="1944" spans="1:8" x14ac:dyDescent="0.25">
      <c r="A1944" t="s">
        <v>209</v>
      </c>
      <c r="B1944" t="s">
        <v>880</v>
      </c>
      <c r="C1944" s="1">
        <v>45597</v>
      </c>
      <c r="D1944">
        <v>39279</v>
      </c>
      <c r="E1944">
        <v>1289704</v>
      </c>
      <c r="F1944">
        <v>6.49</v>
      </c>
      <c r="G1944">
        <v>0.89999997600000003</v>
      </c>
      <c r="H1944">
        <v>995.1599731</v>
      </c>
    </row>
    <row r="1945" spans="1:8" x14ac:dyDescent="0.25">
      <c r="A1945" t="s">
        <v>209</v>
      </c>
      <c r="B1945" t="s">
        <v>880</v>
      </c>
      <c r="C1945" s="1">
        <v>45627</v>
      </c>
      <c r="D1945">
        <v>28406</v>
      </c>
      <c r="E1945">
        <v>1318110</v>
      </c>
      <c r="F1945">
        <v>6.55</v>
      </c>
      <c r="G1945">
        <v>0.805999994</v>
      </c>
      <c r="H1945">
        <v>0</v>
      </c>
    </row>
    <row r="1946" spans="1:8" x14ac:dyDescent="0.25">
      <c r="A1946" t="s">
        <v>210</v>
      </c>
      <c r="B1946" t="s">
        <v>877</v>
      </c>
      <c r="C1946" s="1">
        <v>44562</v>
      </c>
      <c r="D1946">
        <v>29770</v>
      </c>
      <c r="E1946">
        <v>29770</v>
      </c>
      <c r="F1946">
        <v>6.43</v>
      </c>
      <c r="G1946">
        <v>0.676999986</v>
      </c>
      <c r="H1946">
        <v>3000.2299800000001</v>
      </c>
    </row>
    <row r="1947" spans="1:8" x14ac:dyDescent="0.25">
      <c r="A1947" t="s">
        <v>210</v>
      </c>
      <c r="B1947" t="s">
        <v>877</v>
      </c>
      <c r="C1947" s="1">
        <v>44593</v>
      </c>
      <c r="D1947">
        <v>27069</v>
      </c>
      <c r="E1947">
        <v>56839</v>
      </c>
      <c r="F1947">
        <v>6.47</v>
      </c>
      <c r="G1947">
        <v>0.85699999299999996</v>
      </c>
      <c r="H1947">
        <v>0</v>
      </c>
    </row>
    <row r="1948" spans="1:8" x14ac:dyDescent="0.25">
      <c r="A1948" t="s">
        <v>210</v>
      </c>
      <c r="B1948" t="s">
        <v>877</v>
      </c>
      <c r="C1948" s="1">
        <v>44621</v>
      </c>
      <c r="D1948">
        <v>40496</v>
      </c>
      <c r="E1948">
        <v>97335</v>
      </c>
      <c r="F1948">
        <v>6.55</v>
      </c>
      <c r="G1948">
        <v>1.065000057</v>
      </c>
      <c r="H1948">
        <v>0</v>
      </c>
    </row>
    <row r="1949" spans="1:8" x14ac:dyDescent="0.25">
      <c r="A1949" t="s">
        <v>210</v>
      </c>
      <c r="B1949" t="s">
        <v>877</v>
      </c>
      <c r="C1949" s="1">
        <v>44652</v>
      </c>
      <c r="D1949">
        <v>42332</v>
      </c>
      <c r="E1949">
        <v>139667</v>
      </c>
      <c r="F1949">
        <v>6.65</v>
      </c>
      <c r="G1949">
        <v>0.93300002800000004</v>
      </c>
      <c r="H1949">
        <v>0</v>
      </c>
    </row>
    <row r="1950" spans="1:8" x14ac:dyDescent="0.25">
      <c r="A1950" t="s">
        <v>210</v>
      </c>
      <c r="B1950" t="s">
        <v>877</v>
      </c>
      <c r="C1950" s="1">
        <v>44682</v>
      </c>
      <c r="D1950">
        <v>41741</v>
      </c>
      <c r="E1950">
        <v>181408</v>
      </c>
      <c r="F1950">
        <v>6.64</v>
      </c>
      <c r="G1950">
        <v>0.902999997</v>
      </c>
      <c r="H1950">
        <v>1426.6400149999999</v>
      </c>
    </row>
    <row r="1951" spans="1:8" x14ac:dyDescent="0.25">
      <c r="A1951" t="s">
        <v>210</v>
      </c>
      <c r="B1951" t="s">
        <v>877</v>
      </c>
      <c r="C1951" s="1">
        <v>44713</v>
      </c>
      <c r="D1951">
        <v>35447</v>
      </c>
      <c r="E1951">
        <v>216855</v>
      </c>
      <c r="F1951">
        <v>6.53</v>
      </c>
      <c r="G1951">
        <v>0.89999997600000003</v>
      </c>
      <c r="H1951">
        <v>4204.3999020000001</v>
      </c>
    </row>
    <row r="1952" spans="1:8" x14ac:dyDescent="0.25">
      <c r="A1952" t="s">
        <v>210</v>
      </c>
      <c r="B1952" t="s">
        <v>877</v>
      </c>
      <c r="C1952" s="1">
        <v>44743</v>
      </c>
      <c r="D1952">
        <v>32508</v>
      </c>
      <c r="E1952">
        <v>249363</v>
      </c>
      <c r="F1952">
        <v>6.49</v>
      </c>
      <c r="G1952">
        <v>0.773999989</v>
      </c>
      <c r="H1952">
        <v>0</v>
      </c>
    </row>
    <row r="1953" spans="1:8" x14ac:dyDescent="0.25">
      <c r="A1953" t="s">
        <v>210</v>
      </c>
      <c r="B1953" t="s">
        <v>877</v>
      </c>
      <c r="C1953" s="1">
        <v>44774</v>
      </c>
      <c r="D1953">
        <v>49075</v>
      </c>
      <c r="E1953">
        <v>298438</v>
      </c>
      <c r="F1953">
        <v>6.48</v>
      </c>
      <c r="G1953">
        <v>1.128999949</v>
      </c>
      <c r="H1953">
        <v>0</v>
      </c>
    </row>
    <row r="1954" spans="1:8" x14ac:dyDescent="0.25">
      <c r="A1954" t="s">
        <v>210</v>
      </c>
      <c r="B1954" t="s">
        <v>877</v>
      </c>
      <c r="C1954" s="1">
        <v>44805</v>
      </c>
      <c r="D1954">
        <v>22135</v>
      </c>
      <c r="E1954">
        <v>320573</v>
      </c>
      <c r="F1954">
        <v>6.52</v>
      </c>
      <c r="G1954">
        <v>0.60000002399999997</v>
      </c>
      <c r="H1954">
        <v>5418.8100590000004</v>
      </c>
    </row>
    <row r="1955" spans="1:8" x14ac:dyDescent="0.25">
      <c r="A1955" t="s">
        <v>210</v>
      </c>
      <c r="B1955" t="s">
        <v>877</v>
      </c>
      <c r="C1955" s="1">
        <v>44835</v>
      </c>
      <c r="D1955">
        <v>60809</v>
      </c>
      <c r="E1955">
        <v>381382</v>
      </c>
      <c r="F1955">
        <v>6.51</v>
      </c>
      <c r="G1955">
        <v>1.289999962</v>
      </c>
      <c r="H1955">
        <v>2157.9399410000001</v>
      </c>
    </row>
    <row r="1956" spans="1:8" x14ac:dyDescent="0.25">
      <c r="A1956" t="s">
        <v>210</v>
      </c>
      <c r="B1956" t="s">
        <v>877</v>
      </c>
      <c r="C1956" s="1">
        <v>44866</v>
      </c>
      <c r="D1956">
        <v>32406</v>
      </c>
      <c r="E1956">
        <v>413788</v>
      </c>
      <c r="F1956">
        <v>6.5</v>
      </c>
      <c r="G1956">
        <v>0.73299998</v>
      </c>
      <c r="H1956">
        <v>493.7900085</v>
      </c>
    </row>
    <row r="1957" spans="1:8" x14ac:dyDescent="0.25">
      <c r="A1957" t="s">
        <v>210</v>
      </c>
      <c r="B1957" t="s">
        <v>877</v>
      </c>
      <c r="C1957" s="1">
        <v>44896</v>
      </c>
      <c r="D1957">
        <v>41085</v>
      </c>
      <c r="E1957">
        <v>454873</v>
      </c>
      <c r="F1957">
        <v>6.51</v>
      </c>
      <c r="G1957">
        <v>0.935000002</v>
      </c>
      <c r="H1957">
        <v>0</v>
      </c>
    </row>
    <row r="1958" spans="1:8" x14ac:dyDescent="0.25">
      <c r="A1958" t="s">
        <v>210</v>
      </c>
      <c r="B1958" t="s">
        <v>877</v>
      </c>
      <c r="C1958" s="1">
        <v>44927</v>
      </c>
      <c r="D1958">
        <v>35747</v>
      </c>
      <c r="E1958">
        <v>490620</v>
      </c>
      <c r="F1958">
        <v>6.53</v>
      </c>
      <c r="G1958">
        <v>0.709999979</v>
      </c>
      <c r="H1958">
        <v>0</v>
      </c>
    </row>
    <row r="1959" spans="1:8" x14ac:dyDescent="0.25">
      <c r="A1959" t="s">
        <v>210</v>
      </c>
      <c r="B1959" t="s">
        <v>877</v>
      </c>
      <c r="C1959" s="1">
        <v>44958</v>
      </c>
      <c r="D1959">
        <v>41738</v>
      </c>
      <c r="E1959">
        <v>532358</v>
      </c>
      <c r="F1959">
        <v>6.55</v>
      </c>
      <c r="G1959">
        <v>0.89300000700000004</v>
      </c>
      <c r="H1959">
        <v>0</v>
      </c>
    </row>
    <row r="1960" spans="1:8" x14ac:dyDescent="0.25">
      <c r="A1960" t="s">
        <v>210</v>
      </c>
      <c r="B1960" t="s">
        <v>877</v>
      </c>
      <c r="C1960" s="1">
        <v>44986</v>
      </c>
      <c r="D1960">
        <v>51487</v>
      </c>
      <c r="E1960">
        <v>583845</v>
      </c>
      <c r="F1960">
        <v>6.49</v>
      </c>
      <c r="G1960">
        <v>1.194000006</v>
      </c>
      <c r="H1960">
        <v>0</v>
      </c>
    </row>
    <row r="1961" spans="1:8" x14ac:dyDescent="0.25">
      <c r="A1961" t="s">
        <v>210</v>
      </c>
      <c r="B1961" t="s">
        <v>877</v>
      </c>
      <c r="C1961" s="1">
        <v>45017</v>
      </c>
      <c r="D1961">
        <v>29986</v>
      </c>
      <c r="E1961">
        <v>613831</v>
      </c>
      <c r="F1961">
        <v>6.51</v>
      </c>
      <c r="G1961">
        <v>0.76700002</v>
      </c>
      <c r="H1961">
        <v>0</v>
      </c>
    </row>
    <row r="1962" spans="1:8" x14ac:dyDescent="0.25">
      <c r="A1962" t="s">
        <v>210</v>
      </c>
      <c r="B1962" t="s">
        <v>877</v>
      </c>
      <c r="C1962" s="1">
        <v>45047</v>
      </c>
      <c r="D1962">
        <v>49758</v>
      </c>
      <c r="E1962">
        <v>663589</v>
      </c>
      <c r="F1962">
        <v>6.55</v>
      </c>
      <c r="G1962">
        <v>0.902999997</v>
      </c>
      <c r="H1962">
        <v>0</v>
      </c>
    </row>
    <row r="1963" spans="1:8" x14ac:dyDescent="0.25">
      <c r="A1963" t="s">
        <v>210</v>
      </c>
      <c r="B1963" t="s">
        <v>877</v>
      </c>
      <c r="C1963" s="1">
        <v>45078</v>
      </c>
      <c r="D1963">
        <v>22353</v>
      </c>
      <c r="E1963">
        <v>685942</v>
      </c>
      <c r="F1963">
        <v>6.62</v>
      </c>
      <c r="G1963">
        <v>0.73299998</v>
      </c>
      <c r="H1963">
        <v>0</v>
      </c>
    </row>
    <row r="1964" spans="1:8" x14ac:dyDescent="0.25">
      <c r="A1964" t="s">
        <v>210</v>
      </c>
      <c r="B1964" t="s">
        <v>877</v>
      </c>
      <c r="C1964" s="1">
        <v>45108</v>
      </c>
      <c r="D1964">
        <v>34653</v>
      </c>
      <c r="E1964">
        <v>720595</v>
      </c>
      <c r="F1964">
        <v>6.57</v>
      </c>
      <c r="G1964">
        <v>0.773999989</v>
      </c>
      <c r="H1964">
        <v>0</v>
      </c>
    </row>
    <row r="1965" spans="1:8" x14ac:dyDescent="0.25">
      <c r="A1965" t="s">
        <v>210</v>
      </c>
      <c r="B1965" t="s">
        <v>877</v>
      </c>
      <c r="C1965" s="1">
        <v>45139</v>
      </c>
      <c r="D1965">
        <v>51144</v>
      </c>
      <c r="E1965">
        <v>771739</v>
      </c>
      <c r="F1965">
        <v>6.53</v>
      </c>
      <c r="G1965">
        <v>1.031999946</v>
      </c>
      <c r="H1965">
        <v>0</v>
      </c>
    </row>
    <row r="1966" spans="1:8" x14ac:dyDescent="0.25">
      <c r="A1966" t="s">
        <v>210</v>
      </c>
      <c r="B1966" t="s">
        <v>877</v>
      </c>
      <c r="C1966" s="1">
        <v>45170</v>
      </c>
      <c r="D1966">
        <v>46714</v>
      </c>
      <c r="E1966">
        <v>818453</v>
      </c>
      <c r="F1966">
        <v>6.42</v>
      </c>
      <c r="G1966">
        <v>0.96700000799999997</v>
      </c>
      <c r="H1966">
        <v>4005.0500489999999</v>
      </c>
    </row>
    <row r="1967" spans="1:8" x14ac:dyDescent="0.25">
      <c r="A1967" t="s">
        <v>210</v>
      </c>
      <c r="B1967" t="s">
        <v>877</v>
      </c>
      <c r="C1967" s="1">
        <v>45200</v>
      </c>
      <c r="D1967">
        <v>41958</v>
      </c>
      <c r="E1967">
        <v>860411</v>
      </c>
      <c r="F1967">
        <v>6.42</v>
      </c>
      <c r="G1967">
        <v>0.902999997</v>
      </c>
      <c r="H1967">
        <v>3722.3701169999999</v>
      </c>
    </row>
    <row r="1968" spans="1:8" x14ac:dyDescent="0.25">
      <c r="A1968" t="s">
        <v>210</v>
      </c>
      <c r="B1968" t="s">
        <v>877</v>
      </c>
      <c r="C1968" s="1">
        <v>45231</v>
      </c>
      <c r="D1968">
        <v>38651</v>
      </c>
      <c r="E1968">
        <v>899062</v>
      </c>
      <c r="F1968">
        <v>6.4</v>
      </c>
      <c r="G1968">
        <v>1.0329999919999999</v>
      </c>
      <c r="H1968">
        <v>4003.610107</v>
      </c>
    </row>
    <row r="1969" spans="1:8" x14ac:dyDescent="0.25">
      <c r="A1969" t="s">
        <v>210</v>
      </c>
      <c r="B1969" t="s">
        <v>877</v>
      </c>
      <c r="C1969" s="1">
        <v>45261</v>
      </c>
      <c r="D1969">
        <v>26249</v>
      </c>
      <c r="E1969">
        <v>925311</v>
      </c>
      <c r="F1969">
        <v>6.44</v>
      </c>
      <c r="G1969">
        <v>0.676999986</v>
      </c>
      <c r="H1969">
        <v>0</v>
      </c>
    </row>
    <row r="1970" spans="1:8" x14ac:dyDescent="0.25">
      <c r="A1970" t="s">
        <v>210</v>
      </c>
      <c r="B1970" t="s">
        <v>877</v>
      </c>
      <c r="C1970" s="1">
        <v>45292</v>
      </c>
      <c r="D1970">
        <v>28047</v>
      </c>
      <c r="E1970">
        <v>953358</v>
      </c>
      <c r="F1970">
        <v>6.46</v>
      </c>
      <c r="G1970">
        <v>0.644999981</v>
      </c>
      <c r="H1970">
        <v>0</v>
      </c>
    </row>
    <row r="1971" spans="1:8" x14ac:dyDescent="0.25">
      <c r="A1971" t="s">
        <v>210</v>
      </c>
      <c r="B1971" t="s">
        <v>877</v>
      </c>
      <c r="C1971" s="1">
        <v>45323</v>
      </c>
      <c r="D1971">
        <v>26577</v>
      </c>
      <c r="E1971">
        <v>979935</v>
      </c>
      <c r="F1971">
        <v>6.48</v>
      </c>
      <c r="G1971">
        <v>0.75900000300000003</v>
      </c>
      <c r="H1971">
        <v>0</v>
      </c>
    </row>
    <row r="1972" spans="1:8" x14ac:dyDescent="0.25">
      <c r="A1972" t="s">
        <v>210</v>
      </c>
      <c r="B1972" t="s">
        <v>877</v>
      </c>
      <c r="C1972" s="1">
        <v>45352</v>
      </c>
      <c r="D1972">
        <v>25730</v>
      </c>
      <c r="E1972">
        <v>1005665</v>
      </c>
      <c r="F1972">
        <v>6.61</v>
      </c>
      <c r="G1972">
        <v>0.644999981</v>
      </c>
      <c r="H1972">
        <v>1554.0500489999999</v>
      </c>
    </row>
    <row r="1973" spans="1:8" x14ac:dyDescent="0.25">
      <c r="A1973" t="s">
        <v>210</v>
      </c>
      <c r="B1973" t="s">
        <v>877</v>
      </c>
      <c r="C1973" s="1">
        <v>45383</v>
      </c>
      <c r="D1973">
        <v>44247</v>
      </c>
      <c r="E1973">
        <v>1049912</v>
      </c>
      <c r="F1973">
        <v>6.56</v>
      </c>
      <c r="G1973">
        <v>1</v>
      </c>
      <c r="H1973">
        <v>0</v>
      </c>
    </row>
    <row r="1974" spans="1:8" x14ac:dyDescent="0.25">
      <c r="A1974" t="s">
        <v>210</v>
      </c>
      <c r="B1974" t="s">
        <v>877</v>
      </c>
      <c r="C1974" s="1">
        <v>45413</v>
      </c>
      <c r="D1974">
        <v>59867</v>
      </c>
      <c r="E1974">
        <v>1109779</v>
      </c>
      <c r="F1974">
        <v>6.54</v>
      </c>
      <c r="G1974">
        <v>1.483999968</v>
      </c>
      <c r="H1974">
        <v>0</v>
      </c>
    </row>
    <row r="1975" spans="1:8" x14ac:dyDescent="0.25">
      <c r="A1975" t="s">
        <v>210</v>
      </c>
      <c r="B1975" t="s">
        <v>877</v>
      </c>
      <c r="C1975" s="1">
        <v>45444</v>
      </c>
      <c r="D1975">
        <v>44744</v>
      </c>
      <c r="E1975">
        <v>1154523</v>
      </c>
      <c r="F1975">
        <v>6.46</v>
      </c>
      <c r="G1975">
        <v>1</v>
      </c>
      <c r="H1975">
        <v>1578.6899410000001</v>
      </c>
    </row>
    <row r="1976" spans="1:8" x14ac:dyDescent="0.25">
      <c r="A1976" t="s">
        <v>210</v>
      </c>
      <c r="B1976" t="s">
        <v>877</v>
      </c>
      <c r="C1976" s="1">
        <v>45474</v>
      </c>
      <c r="D1976">
        <v>26593</v>
      </c>
      <c r="E1976">
        <v>1181116</v>
      </c>
      <c r="F1976">
        <v>6.53</v>
      </c>
      <c r="G1976">
        <v>0.58099997000000003</v>
      </c>
      <c r="H1976">
        <v>0</v>
      </c>
    </row>
    <row r="1977" spans="1:8" x14ac:dyDescent="0.25">
      <c r="A1977" t="s">
        <v>210</v>
      </c>
      <c r="B1977" t="s">
        <v>877</v>
      </c>
      <c r="C1977" s="1">
        <v>45505</v>
      </c>
      <c r="D1977">
        <v>26199</v>
      </c>
      <c r="E1977">
        <v>1207315</v>
      </c>
      <c r="F1977">
        <v>6.58</v>
      </c>
      <c r="G1977">
        <v>0.644999981</v>
      </c>
      <c r="H1977">
        <v>2701.1499020000001</v>
      </c>
    </row>
    <row r="1978" spans="1:8" x14ac:dyDescent="0.25">
      <c r="A1978" t="s">
        <v>210</v>
      </c>
      <c r="B1978" t="s">
        <v>877</v>
      </c>
      <c r="C1978" s="1">
        <v>45536</v>
      </c>
      <c r="D1978">
        <v>30171</v>
      </c>
      <c r="E1978">
        <v>1237486</v>
      </c>
      <c r="F1978">
        <v>6.48</v>
      </c>
      <c r="G1978">
        <v>0.73299998</v>
      </c>
      <c r="H1978">
        <v>1875.589966</v>
      </c>
    </row>
    <row r="1979" spans="1:8" x14ac:dyDescent="0.25">
      <c r="A1979" t="s">
        <v>210</v>
      </c>
      <c r="B1979" t="s">
        <v>877</v>
      </c>
      <c r="C1979" s="1">
        <v>45566</v>
      </c>
      <c r="D1979">
        <v>31142</v>
      </c>
      <c r="E1979">
        <v>1268628</v>
      </c>
      <c r="F1979">
        <v>6.46</v>
      </c>
      <c r="G1979">
        <v>0.709999979</v>
      </c>
      <c r="H1979">
        <v>0</v>
      </c>
    </row>
    <row r="1980" spans="1:8" x14ac:dyDescent="0.25">
      <c r="A1980" t="s">
        <v>210</v>
      </c>
      <c r="B1980" t="s">
        <v>877</v>
      </c>
      <c r="C1980" s="1">
        <v>45597</v>
      </c>
      <c r="D1980">
        <v>31433</v>
      </c>
      <c r="E1980">
        <v>1300061</v>
      </c>
      <c r="F1980">
        <v>6.46</v>
      </c>
      <c r="G1980">
        <v>0.80000001200000004</v>
      </c>
      <c r="H1980">
        <v>0</v>
      </c>
    </row>
    <row r="1981" spans="1:8" x14ac:dyDescent="0.25">
      <c r="A1981" t="s">
        <v>210</v>
      </c>
      <c r="B1981" t="s">
        <v>877</v>
      </c>
      <c r="C1981" s="1">
        <v>45627</v>
      </c>
      <c r="D1981">
        <v>19458</v>
      </c>
      <c r="E1981">
        <v>1319519</v>
      </c>
      <c r="F1981">
        <v>6.58</v>
      </c>
      <c r="G1981">
        <v>0.58099997000000003</v>
      </c>
      <c r="H1981">
        <v>0</v>
      </c>
    </row>
    <row r="1982" spans="1:8" x14ac:dyDescent="0.25">
      <c r="A1982" t="s">
        <v>211</v>
      </c>
      <c r="B1982" t="s">
        <v>880</v>
      </c>
      <c r="C1982" s="1">
        <v>44562</v>
      </c>
      <c r="D1982">
        <v>34694</v>
      </c>
      <c r="E1982">
        <v>34694</v>
      </c>
      <c r="F1982">
        <v>6.48</v>
      </c>
      <c r="G1982">
        <v>0.838999987</v>
      </c>
      <c r="H1982">
        <v>0</v>
      </c>
    </row>
    <row r="1983" spans="1:8" x14ac:dyDescent="0.25">
      <c r="A1983" t="s">
        <v>211</v>
      </c>
      <c r="B1983" t="s">
        <v>880</v>
      </c>
      <c r="C1983" s="1">
        <v>44593</v>
      </c>
      <c r="D1983">
        <v>27917</v>
      </c>
      <c r="E1983">
        <v>62611</v>
      </c>
      <c r="F1983">
        <v>6.48</v>
      </c>
      <c r="G1983">
        <v>0.85699999299999996</v>
      </c>
      <c r="H1983">
        <v>3385.3798830000001</v>
      </c>
    </row>
    <row r="1984" spans="1:8" x14ac:dyDescent="0.25">
      <c r="A1984" t="s">
        <v>211</v>
      </c>
      <c r="B1984" t="s">
        <v>880</v>
      </c>
      <c r="C1984" s="1">
        <v>44621</v>
      </c>
      <c r="D1984">
        <v>31961</v>
      </c>
      <c r="E1984">
        <v>94572</v>
      </c>
      <c r="F1984">
        <v>6.45</v>
      </c>
      <c r="G1984">
        <v>0.644999981</v>
      </c>
      <c r="H1984">
        <v>0</v>
      </c>
    </row>
    <row r="1985" spans="1:8" x14ac:dyDescent="0.25">
      <c r="A1985" t="s">
        <v>211</v>
      </c>
      <c r="B1985" t="s">
        <v>880</v>
      </c>
      <c r="C1985" s="1">
        <v>44652</v>
      </c>
      <c r="D1985">
        <v>43737</v>
      </c>
      <c r="E1985">
        <v>138309</v>
      </c>
      <c r="F1985">
        <v>6.45</v>
      </c>
      <c r="G1985">
        <v>1</v>
      </c>
      <c r="H1985">
        <v>0</v>
      </c>
    </row>
    <row r="1986" spans="1:8" x14ac:dyDescent="0.25">
      <c r="A1986" t="s">
        <v>211</v>
      </c>
      <c r="B1986" t="s">
        <v>880</v>
      </c>
      <c r="C1986" s="1">
        <v>44682</v>
      </c>
      <c r="D1986">
        <v>29156</v>
      </c>
      <c r="E1986">
        <v>167465</v>
      </c>
      <c r="F1986">
        <v>6.45</v>
      </c>
      <c r="G1986">
        <v>0.676999986</v>
      </c>
      <c r="H1986">
        <v>2180.51001</v>
      </c>
    </row>
    <row r="1987" spans="1:8" x14ac:dyDescent="0.25">
      <c r="A1987" t="s">
        <v>211</v>
      </c>
      <c r="B1987" t="s">
        <v>880</v>
      </c>
      <c r="C1987" s="1">
        <v>44713</v>
      </c>
      <c r="D1987">
        <v>31379</v>
      </c>
      <c r="E1987">
        <v>198844</v>
      </c>
      <c r="F1987">
        <v>6.41</v>
      </c>
      <c r="G1987">
        <v>0.633000016</v>
      </c>
      <c r="H1987">
        <v>2979.419922</v>
      </c>
    </row>
    <row r="1988" spans="1:8" x14ac:dyDescent="0.25">
      <c r="A1988" t="s">
        <v>211</v>
      </c>
      <c r="B1988" t="s">
        <v>880</v>
      </c>
      <c r="C1988" s="1">
        <v>44743</v>
      </c>
      <c r="D1988">
        <v>41386</v>
      </c>
      <c r="E1988">
        <v>240230</v>
      </c>
      <c r="F1988">
        <v>6.45</v>
      </c>
      <c r="G1988">
        <v>0.967999995</v>
      </c>
      <c r="H1988">
        <v>0</v>
      </c>
    </row>
    <row r="1989" spans="1:8" x14ac:dyDescent="0.25">
      <c r="A1989" t="s">
        <v>211</v>
      </c>
      <c r="B1989" t="s">
        <v>880</v>
      </c>
      <c r="C1989" s="1">
        <v>44774</v>
      </c>
      <c r="D1989">
        <v>45992</v>
      </c>
      <c r="E1989">
        <v>286222</v>
      </c>
      <c r="F1989">
        <v>6.4</v>
      </c>
      <c r="G1989">
        <v>1.065000057</v>
      </c>
      <c r="H1989">
        <v>644.4099731</v>
      </c>
    </row>
    <row r="1990" spans="1:8" x14ac:dyDescent="0.25">
      <c r="A1990" t="s">
        <v>211</v>
      </c>
      <c r="B1990" t="s">
        <v>880</v>
      </c>
      <c r="C1990" s="1">
        <v>44805</v>
      </c>
      <c r="D1990">
        <v>34163</v>
      </c>
      <c r="E1990">
        <v>320385</v>
      </c>
      <c r="F1990">
        <v>6.52</v>
      </c>
      <c r="G1990">
        <v>0.80000001200000004</v>
      </c>
      <c r="H1990">
        <v>0</v>
      </c>
    </row>
    <row r="1991" spans="1:8" x14ac:dyDescent="0.25">
      <c r="A1991" t="s">
        <v>211</v>
      </c>
      <c r="B1991" t="s">
        <v>880</v>
      </c>
      <c r="C1991" s="1">
        <v>44835</v>
      </c>
      <c r="D1991">
        <v>29728</v>
      </c>
      <c r="E1991">
        <v>350113</v>
      </c>
      <c r="F1991">
        <v>6.5</v>
      </c>
      <c r="G1991">
        <v>0.709999979</v>
      </c>
      <c r="H1991">
        <v>0</v>
      </c>
    </row>
    <row r="1992" spans="1:8" x14ac:dyDescent="0.25">
      <c r="A1992" t="s">
        <v>211</v>
      </c>
      <c r="B1992" t="s">
        <v>880</v>
      </c>
      <c r="C1992" s="1">
        <v>44866</v>
      </c>
      <c r="D1992">
        <v>39442</v>
      </c>
      <c r="E1992">
        <v>389555</v>
      </c>
      <c r="F1992">
        <v>6.58</v>
      </c>
      <c r="G1992">
        <v>1.1000000240000001</v>
      </c>
      <c r="H1992">
        <v>2019.040039</v>
      </c>
    </row>
    <row r="1993" spans="1:8" x14ac:dyDescent="0.25">
      <c r="A1993" t="s">
        <v>211</v>
      </c>
      <c r="B1993" t="s">
        <v>880</v>
      </c>
      <c r="C1993" s="1">
        <v>44896</v>
      </c>
      <c r="D1993">
        <v>32567</v>
      </c>
      <c r="E1993">
        <v>422122</v>
      </c>
      <c r="F1993">
        <v>6.52</v>
      </c>
      <c r="G1993">
        <v>0.870999992</v>
      </c>
      <c r="H1993">
        <v>1829.01001</v>
      </c>
    </row>
    <row r="1994" spans="1:8" x14ac:dyDescent="0.25">
      <c r="A1994" t="s">
        <v>211</v>
      </c>
      <c r="B1994" t="s">
        <v>880</v>
      </c>
      <c r="C1994" s="1">
        <v>44927</v>
      </c>
      <c r="D1994">
        <v>38928</v>
      </c>
      <c r="E1994">
        <v>461050</v>
      </c>
      <c r="F1994">
        <v>6.58</v>
      </c>
      <c r="G1994">
        <v>0.902999997</v>
      </c>
      <c r="H1994">
        <v>1586.150024</v>
      </c>
    </row>
    <row r="1995" spans="1:8" x14ac:dyDescent="0.25">
      <c r="A1995" t="s">
        <v>211</v>
      </c>
      <c r="B1995" t="s">
        <v>880</v>
      </c>
      <c r="C1995" s="1">
        <v>44958</v>
      </c>
      <c r="D1995">
        <v>22145</v>
      </c>
      <c r="E1995">
        <v>483195</v>
      </c>
      <c r="F1995">
        <v>6.58</v>
      </c>
      <c r="G1995">
        <v>0.64300000700000004</v>
      </c>
      <c r="H1995">
        <v>1067.130005</v>
      </c>
    </row>
    <row r="1996" spans="1:8" x14ac:dyDescent="0.25">
      <c r="A1996" t="s">
        <v>211</v>
      </c>
      <c r="B1996" t="s">
        <v>880</v>
      </c>
      <c r="C1996" s="1">
        <v>44986</v>
      </c>
      <c r="D1996">
        <v>43180</v>
      </c>
      <c r="E1996">
        <v>526375</v>
      </c>
      <c r="F1996">
        <v>6.57</v>
      </c>
      <c r="G1996">
        <v>0.902999997</v>
      </c>
      <c r="H1996">
        <v>3260.959961</v>
      </c>
    </row>
    <row r="1997" spans="1:8" x14ac:dyDescent="0.25">
      <c r="A1997" t="s">
        <v>211</v>
      </c>
      <c r="B1997" t="s">
        <v>880</v>
      </c>
      <c r="C1997" s="1">
        <v>45017</v>
      </c>
      <c r="D1997">
        <v>45836</v>
      </c>
      <c r="E1997">
        <v>572211</v>
      </c>
      <c r="F1997">
        <v>6.46</v>
      </c>
      <c r="G1997">
        <v>1.0329999919999999</v>
      </c>
      <c r="H1997">
        <v>845.11999509999998</v>
      </c>
    </row>
    <row r="1998" spans="1:8" x14ac:dyDescent="0.25">
      <c r="A1998" t="s">
        <v>211</v>
      </c>
      <c r="B1998" t="s">
        <v>880</v>
      </c>
      <c r="C1998" s="1">
        <v>45047</v>
      </c>
      <c r="D1998">
        <v>33185</v>
      </c>
      <c r="E1998">
        <v>605396</v>
      </c>
      <c r="F1998">
        <v>6.46</v>
      </c>
      <c r="G1998">
        <v>0.741999984</v>
      </c>
      <c r="H1998">
        <v>7465.4501950000003</v>
      </c>
    </row>
    <row r="1999" spans="1:8" x14ac:dyDescent="0.25">
      <c r="A1999" t="s">
        <v>211</v>
      </c>
      <c r="B1999" t="s">
        <v>880</v>
      </c>
      <c r="C1999" s="1">
        <v>45078</v>
      </c>
      <c r="D1999">
        <v>51935</v>
      </c>
      <c r="E1999">
        <v>657331</v>
      </c>
      <c r="F1999">
        <v>6.44</v>
      </c>
      <c r="G1999">
        <v>1.133000016</v>
      </c>
      <c r="H1999">
        <v>6051.0698240000002</v>
      </c>
    </row>
    <row r="2000" spans="1:8" x14ac:dyDescent="0.25">
      <c r="A2000" t="s">
        <v>211</v>
      </c>
      <c r="B2000" t="s">
        <v>880</v>
      </c>
      <c r="C2000" s="1">
        <v>45108</v>
      </c>
      <c r="D2000">
        <v>26943</v>
      </c>
      <c r="E2000">
        <v>684274</v>
      </c>
      <c r="F2000">
        <v>6.45</v>
      </c>
      <c r="G2000">
        <v>0.773999989</v>
      </c>
      <c r="H2000">
        <v>0</v>
      </c>
    </row>
    <row r="2001" spans="1:8" x14ac:dyDescent="0.25">
      <c r="A2001" t="s">
        <v>211</v>
      </c>
      <c r="B2001" t="s">
        <v>880</v>
      </c>
      <c r="C2001" s="1">
        <v>45139</v>
      </c>
      <c r="D2001">
        <v>47391</v>
      </c>
      <c r="E2001">
        <v>731665</v>
      </c>
      <c r="F2001">
        <v>6.41</v>
      </c>
      <c r="G2001">
        <v>0.967999995</v>
      </c>
      <c r="H2001">
        <v>842.23999019999997</v>
      </c>
    </row>
    <row r="2002" spans="1:8" x14ac:dyDescent="0.25">
      <c r="A2002" t="s">
        <v>211</v>
      </c>
      <c r="B2002" t="s">
        <v>880</v>
      </c>
      <c r="C2002" s="1">
        <v>45170</v>
      </c>
      <c r="D2002">
        <v>21240</v>
      </c>
      <c r="E2002">
        <v>752905</v>
      </c>
      <c r="F2002">
        <v>6.41</v>
      </c>
      <c r="G2002">
        <v>0.60000002399999997</v>
      </c>
      <c r="H2002">
        <v>0</v>
      </c>
    </row>
    <row r="2003" spans="1:8" x14ac:dyDescent="0.25">
      <c r="A2003" t="s">
        <v>211</v>
      </c>
      <c r="B2003" t="s">
        <v>880</v>
      </c>
      <c r="C2003" s="1">
        <v>45200</v>
      </c>
      <c r="D2003">
        <v>27696</v>
      </c>
      <c r="E2003">
        <v>780601</v>
      </c>
      <c r="F2003">
        <v>6.47</v>
      </c>
      <c r="G2003">
        <v>0.709999979</v>
      </c>
      <c r="H2003">
        <v>2555.959961</v>
      </c>
    </row>
    <row r="2004" spans="1:8" x14ac:dyDescent="0.25">
      <c r="A2004" t="s">
        <v>211</v>
      </c>
      <c r="B2004" t="s">
        <v>880</v>
      </c>
      <c r="C2004" s="1">
        <v>45231</v>
      </c>
      <c r="D2004">
        <v>33054</v>
      </c>
      <c r="E2004">
        <v>813655</v>
      </c>
      <c r="F2004">
        <v>6.51</v>
      </c>
      <c r="G2004">
        <v>0.76700002</v>
      </c>
      <c r="H2004">
        <v>1800.9300539999999</v>
      </c>
    </row>
    <row r="2005" spans="1:8" x14ac:dyDescent="0.25">
      <c r="A2005" t="s">
        <v>211</v>
      </c>
      <c r="B2005" t="s">
        <v>880</v>
      </c>
      <c r="C2005" s="1">
        <v>45261</v>
      </c>
      <c r="D2005">
        <v>42177</v>
      </c>
      <c r="E2005">
        <v>855832</v>
      </c>
      <c r="F2005">
        <v>6.6</v>
      </c>
      <c r="G2005">
        <v>0.902999997</v>
      </c>
      <c r="H2005">
        <v>5107.2700199999999</v>
      </c>
    </row>
    <row r="2006" spans="1:8" x14ac:dyDescent="0.25">
      <c r="A2006" t="s">
        <v>211</v>
      </c>
      <c r="B2006" t="s">
        <v>880</v>
      </c>
      <c r="C2006" s="1">
        <v>45292</v>
      </c>
      <c r="D2006">
        <v>32995</v>
      </c>
      <c r="E2006">
        <v>888827</v>
      </c>
      <c r="F2006">
        <v>6.58</v>
      </c>
      <c r="G2006">
        <v>0.676999986</v>
      </c>
      <c r="H2006">
        <v>1393.400024</v>
      </c>
    </row>
    <row r="2007" spans="1:8" x14ac:dyDescent="0.25">
      <c r="A2007" t="s">
        <v>211</v>
      </c>
      <c r="B2007" t="s">
        <v>880</v>
      </c>
      <c r="C2007" s="1">
        <v>45323</v>
      </c>
      <c r="D2007">
        <v>24217</v>
      </c>
      <c r="E2007">
        <v>913044</v>
      </c>
      <c r="F2007">
        <v>6.56</v>
      </c>
      <c r="G2007">
        <v>0.75900000300000003</v>
      </c>
      <c r="H2007">
        <v>0</v>
      </c>
    </row>
    <row r="2008" spans="1:8" x14ac:dyDescent="0.25">
      <c r="A2008" t="s">
        <v>211</v>
      </c>
      <c r="B2008" t="s">
        <v>880</v>
      </c>
      <c r="C2008" s="1">
        <v>45352</v>
      </c>
      <c r="D2008">
        <v>35146</v>
      </c>
      <c r="E2008">
        <v>948190</v>
      </c>
      <c r="F2008">
        <v>6.53</v>
      </c>
      <c r="G2008">
        <v>0.838999987</v>
      </c>
      <c r="H2008">
        <v>5297.5898440000001</v>
      </c>
    </row>
    <row r="2009" spans="1:8" x14ac:dyDescent="0.25">
      <c r="A2009" t="s">
        <v>211</v>
      </c>
      <c r="B2009" t="s">
        <v>880</v>
      </c>
      <c r="C2009" s="1">
        <v>45383</v>
      </c>
      <c r="D2009">
        <v>51119</v>
      </c>
      <c r="E2009">
        <v>999309</v>
      </c>
      <c r="F2009">
        <v>6.56</v>
      </c>
      <c r="G2009">
        <v>1.0329999919999999</v>
      </c>
      <c r="H2009">
        <v>939.19000240000003</v>
      </c>
    </row>
    <row r="2010" spans="1:8" x14ac:dyDescent="0.25">
      <c r="A2010" t="s">
        <v>211</v>
      </c>
      <c r="B2010" t="s">
        <v>880</v>
      </c>
      <c r="C2010" s="1">
        <v>45413</v>
      </c>
      <c r="D2010">
        <v>29050</v>
      </c>
      <c r="E2010">
        <v>1028359</v>
      </c>
      <c r="F2010">
        <v>6.53</v>
      </c>
      <c r="G2010">
        <v>0.741999984</v>
      </c>
      <c r="H2010">
        <v>0</v>
      </c>
    </row>
    <row r="2011" spans="1:8" x14ac:dyDescent="0.25">
      <c r="A2011" t="s">
        <v>211</v>
      </c>
      <c r="B2011" t="s">
        <v>880</v>
      </c>
      <c r="C2011" s="1">
        <v>45444</v>
      </c>
      <c r="D2011">
        <v>40455</v>
      </c>
      <c r="E2011">
        <v>1068814</v>
      </c>
      <c r="F2011">
        <v>6.51</v>
      </c>
      <c r="G2011">
        <v>0.93300002800000004</v>
      </c>
      <c r="H2011">
        <v>0</v>
      </c>
    </row>
    <row r="2012" spans="1:8" x14ac:dyDescent="0.25">
      <c r="A2012" t="s">
        <v>211</v>
      </c>
      <c r="B2012" t="s">
        <v>880</v>
      </c>
      <c r="C2012" s="1">
        <v>45474</v>
      </c>
      <c r="D2012">
        <v>34849</v>
      </c>
      <c r="E2012">
        <v>1103663</v>
      </c>
      <c r="F2012">
        <v>6.48</v>
      </c>
      <c r="G2012">
        <v>0.773999989</v>
      </c>
      <c r="H2012">
        <v>1310.469971</v>
      </c>
    </row>
    <row r="2013" spans="1:8" x14ac:dyDescent="0.25">
      <c r="A2013" t="s">
        <v>211</v>
      </c>
      <c r="B2013" t="s">
        <v>880</v>
      </c>
      <c r="C2013" s="1">
        <v>45505</v>
      </c>
      <c r="D2013">
        <v>29909</v>
      </c>
      <c r="E2013">
        <v>1133572</v>
      </c>
      <c r="F2013">
        <v>6.5</v>
      </c>
      <c r="G2013">
        <v>0.709999979</v>
      </c>
      <c r="H2013">
        <v>2819.179932</v>
      </c>
    </row>
    <row r="2014" spans="1:8" x14ac:dyDescent="0.25">
      <c r="A2014" t="s">
        <v>211</v>
      </c>
      <c r="B2014" t="s">
        <v>880</v>
      </c>
      <c r="C2014" s="1">
        <v>45536</v>
      </c>
      <c r="D2014">
        <v>28140</v>
      </c>
      <c r="E2014">
        <v>1161712</v>
      </c>
      <c r="F2014">
        <v>6.51</v>
      </c>
      <c r="G2014">
        <v>0.69999998799999996</v>
      </c>
      <c r="H2014">
        <v>3284.3400879999999</v>
      </c>
    </row>
    <row r="2015" spans="1:8" x14ac:dyDescent="0.25">
      <c r="A2015" t="s">
        <v>211</v>
      </c>
      <c r="B2015" t="s">
        <v>880</v>
      </c>
      <c r="C2015" s="1">
        <v>45566</v>
      </c>
      <c r="D2015">
        <v>38506</v>
      </c>
      <c r="E2015">
        <v>1200218</v>
      </c>
      <c r="F2015">
        <v>6.55</v>
      </c>
      <c r="G2015">
        <v>0.870999992</v>
      </c>
      <c r="H2015">
        <v>0</v>
      </c>
    </row>
    <row r="2016" spans="1:8" x14ac:dyDescent="0.25">
      <c r="A2016" t="s">
        <v>211</v>
      </c>
      <c r="B2016" t="s">
        <v>880</v>
      </c>
      <c r="C2016" s="1">
        <v>45597</v>
      </c>
      <c r="D2016">
        <v>38112</v>
      </c>
      <c r="E2016">
        <v>1238330</v>
      </c>
      <c r="F2016">
        <v>6.63</v>
      </c>
      <c r="G2016">
        <v>0.93300002800000004</v>
      </c>
      <c r="H2016">
        <v>977.9099731</v>
      </c>
    </row>
    <row r="2017" spans="1:8" x14ac:dyDescent="0.25">
      <c r="A2017" t="s">
        <v>211</v>
      </c>
      <c r="B2017" t="s">
        <v>880</v>
      </c>
      <c r="C2017" s="1">
        <v>45627</v>
      </c>
      <c r="D2017">
        <v>30938</v>
      </c>
      <c r="E2017">
        <v>1269268</v>
      </c>
      <c r="F2017">
        <v>6.56</v>
      </c>
      <c r="G2017">
        <v>0.709999979</v>
      </c>
      <c r="H2017">
        <v>2054.419922</v>
      </c>
    </row>
    <row r="2018" spans="1:8" x14ac:dyDescent="0.25">
      <c r="A2018" t="s">
        <v>212</v>
      </c>
      <c r="B2018" t="s">
        <v>879</v>
      </c>
      <c r="C2018" s="1">
        <v>44562</v>
      </c>
      <c r="D2018">
        <v>33590</v>
      </c>
      <c r="E2018">
        <v>33590</v>
      </c>
      <c r="F2018">
        <v>6.35</v>
      </c>
      <c r="G2018">
        <v>0.644999981</v>
      </c>
      <c r="H2018">
        <v>2144.1599120000001</v>
      </c>
    </row>
    <row r="2019" spans="1:8" x14ac:dyDescent="0.25">
      <c r="A2019" t="s">
        <v>212</v>
      </c>
      <c r="B2019" t="s">
        <v>879</v>
      </c>
      <c r="C2019" s="1">
        <v>44593</v>
      </c>
      <c r="D2019">
        <v>31524</v>
      </c>
      <c r="E2019">
        <v>65114</v>
      </c>
      <c r="F2019">
        <v>6.43</v>
      </c>
      <c r="G2019">
        <v>0.82099997999999996</v>
      </c>
      <c r="H2019">
        <v>0</v>
      </c>
    </row>
    <row r="2020" spans="1:8" x14ac:dyDescent="0.25">
      <c r="A2020" t="s">
        <v>212</v>
      </c>
      <c r="B2020" t="s">
        <v>879</v>
      </c>
      <c r="C2020" s="1">
        <v>44621</v>
      </c>
      <c r="D2020">
        <v>36012</v>
      </c>
      <c r="E2020">
        <v>101126</v>
      </c>
      <c r="F2020">
        <v>6.39</v>
      </c>
      <c r="G2020">
        <v>0.709999979</v>
      </c>
      <c r="H2020">
        <v>511.39999390000003</v>
      </c>
    </row>
    <row r="2021" spans="1:8" x14ac:dyDescent="0.25">
      <c r="A2021" t="s">
        <v>212</v>
      </c>
      <c r="B2021" t="s">
        <v>879</v>
      </c>
      <c r="C2021" s="1">
        <v>44652</v>
      </c>
      <c r="D2021">
        <v>47099</v>
      </c>
      <c r="E2021">
        <v>148225</v>
      </c>
      <c r="F2021">
        <v>6.45</v>
      </c>
      <c r="G2021">
        <v>1.0329999919999999</v>
      </c>
      <c r="H2021">
        <v>5755.4301759999998</v>
      </c>
    </row>
    <row r="2022" spans="1:8" x14ac:dyDescent="0.25">
      <c r="A2022" t="s">
        <v>212</v>
      </c>
      <c r="B2022" t="s">
        <v>879</v>
      </c>
      <c r="C2022" s="1">
        <v>44682</v>
      </c>
      <c r="D2022">
        <v>39727</v>
      </c>
      <c r="E2022">
        <v>187952</v>
      </c>
      <c r="F2022">
        <v>6.45</v>
      </c>
      <c r="G2022">
        <v>0.870999992</v>
      </c>
      <c r="H2022">
        <v>199.5099945</v>
      </c>
    </row>
    <row r="2023" spans="1:8" x14ac:dyDescent="0.25">
      <c r="A2023" t="s">
        <v>212</v>
      </c>
      <c r="B2023" t="s">
        <v>879</v>
      </c>
      <c r="C2023" s="1">
        <v>44713</v>
      </c>
      <c r="D2023">
        <v>46588</v>
      </c>
      <c r="E2023">
        <v>234540</v>
      </c>
      <c r="F2023">
        <v>6.46</v>
      </c>
      <c r="G2023">
        <v>0.866999984</v>
      </c>
      <c r="H2023">
        <v>1371.2700199999999</v>
      </c>
    </row>
    <row r="2024" spans="1:8" x14ac:dyDescent="0.25">
      <c r="A2024" t="s">
        <v>212</v>
      </c>
      <c r="B2024" t="s">
        <v>879</v>
      </c>
      <c r="C2024" s="1">
        <v>44743</v>
      </c>
      <c r="D2024">
        <v>29899</v>
      </c>
      <c r="E2024">
        <v>264439</v>
      </c>
      <c r="F2024">
        <v>6.43</v>
      </c>
      <c r="G2024">
        <v>0.58099997000000003</v>
      </c>
      <c r="H2024">
        <v>3907.3100589999999</v>
      </c>
    </row>
    <row r="2025" spans="1:8" x14ac:dyDescent="0.25">
      <c r="A2025" t="s">
        <v>212</v>
      </c>
      <c r="B2025" t="s">
        <v>879</v>
      </c>
      <c r="C2025" s="1">
        <v>44774</v>
      </c>
      <c r="D2025">
        <v>27770</v>
      </c>
      <c r="E2025">
        <v>292209</v>
      </c>
      <c r="F2025">
        <v>6.42</v>
      </c>
      <c r="G2025">
        <v>0.676999986</v>
      </c>
      <c r="H2025">
        <v>2288.8500979999999</v>
      </c>
    </row>
    <row r="2026" spans="1:8" x14ac:dyDescent="0.25">
      <c r="A2026" t="s">
        <v>212</v>
      </c>
      <c r="B2026" t="s">
        <v>879</v>
      </c>
      <c r="C2026" s="1">
        <v>44805</v>
      </c>
      <c r="D2026">
        <v>36593</v>
      </c>
      <c r="E2026">
        <v>328802</v>
      </c>
      <c r="F2026">
        <v>6.46</v>
      </c>
      <c r="G2026">
        <v>0.83300000399999996</v>
      </c>
      <c r="H2026">
        <v>257.42001340000002</v>
      </c>
    </row>
    <row r="2027" spans="1:8" x14ac:dyDescent="0.25">
      <c r="A2027" t="s">
        <v>212</v>
      </c>
      <c r="B2027" t="s">
        <v>879</v>
      </c>
      <c r="C2027" s="1">
        <v>44835</v>
      </c>
      <c r="D2027">
        <v>29384</v>
      </c>
      <c r="E2027">
        <v>358186</v>
      </c>
      <c r="F2027">
        <v>6.44</v>
      </c>
      <c r="G2027">
        <v>0.58099997000000003</v>
      </c>
      <c r="H2027">
        <v>0</v>
      </c>
    </row>
    <row r="2028" spans="1:8" x14ac:dyDescent="0.25">
      <c r="A2028" t="s">
        <v>212</v>
      </c>
      <c r="B2028" t="s">
        <v>879</v>
      </c>
      <c r="C2028" s="1">
        <v>44866</v>
      </c>
      <c r="D2028">
        <v>32845</v>
      </c>
      <c r="E2028">
        <v>391031</v>
      </c>
      <c r="F2028">
        <v>6.49</v>
      </c>
      <c r="G2028">
        <v>0.76700002</v>
      </c>
      <c r="H2028">
        <v>0</v>
      </c>
    </row>
    <row r="2029" spans="1:8" x14ac:dyDescent="0.25">
      <c r="A2029" t="s">
        <v>212</v>
      </c>
      <c r="B2029" t="s">
        <v>879</v>
      </c>
      <c r="C2029" s="1">
        <v>44896</v>
      </c>
      <c r="D2029">
        <v>27152</v>
      </c>
      <c r="E2029">
        <v>418183</v>
      </c>
      <c r="F2029">
        <v>6.49</v>
      </c>
      <c r="G2029">
        <v>0.709999979</v>
      </c>
      <c r="H2029">
        <v>0</v>
      </c>
    </row>
    <row r="2030" spans="1:8" x14ac:dyDescent="0.25">
      <c r="A2030" t="s">
        <v>212</v>
      </c>
      <c r="B2030" t="s">
        <v>879</v>
      </c>
      <c r="C2030" s="1">
        <v>44927</v>
      </c>
      <c r="D2030">
        <v>44547</v>
      </c>
      <c r="E2030">
        <v>462730</v>
      </c>
      <c r="F2030">
        <v>6.56</v>
      </c>
      <c r="G2030">
        <v>0.870999992</v>
      </c>
      <c r="H2030">
        <v>3891.4099120000001</v>
      </c>
    </row>
    <row r="2031" spans="1:8" x14ac:dyDescent="0.25">
      <c r="A2031" t="s">
        <v>212</v>
      </c>
      <c r="B2031" t="s">
        <v>879</v>
      </c>
      <c r="C2031" s="1">
        <v>44958</v>
      </c>
      <c r="D2031">
        <v>31659</v>
      </c>
      <c r="E2031">
        <v>494389</v>
      </c>
      <c r="F2031">
        <v>6.52</v>
      </c>
      <c r="G2031">
        <v>0.85699999299999996</v>
      </c>
      <c r="H2031">
        <v>0</v>
      </c>
    </row>
    <row r="2032" spans="1:8" x14ac:dyDescent="0.25">
      <c r="A2032" t="s">
        <v>212</v>
      </c>
      <c r="B2032" t="s">
        <v>879</v>
      </c>
      <c r="C2032" s="1">
        <v>44986</v>
      </c>
      <c r="D2032">
        <v>53192</v>
      </c>
      <c r="E2032">
        <v>547581</v>
      </c>
      <c r="F2032">
        <v>6.49</v>
      </c>
      <c r="G2032">
        <v>1.128999949</v>
      </c>
      <c r="H2032">
        <v>0</v>
      </c>
    </row>
    <row r="2033" spans="1:8" x14ac:dyDescent="0.25">
      <c r="A2033" t="s">
        <v>212</v>
      </c>
      <c r="B2033" t="s">
        <v>879</v>
      </c>
      <c r="C2033" s="1">
        <v>45017</v>
      </c>
      <c r="D2033">
        <v>32095</v>
      </c>
      <c r="E2033">
        <v>579676</v>
      </c>
      <c r="F2033">
        <v>6.43</v>
      </c>
      <c r="G2033">
        <v>0.69999998799999996</v>
      </c>
      <c r="H2033">
        <v>2840.459961</v>
      </c>
    </row>
    <row r="2034" spans="1:8" x14ac:dyDescent="0.25">
      <c r="A2034" t="s">
        <v>212</v>
      </c>
      <c r="B2034" t="s">
        <v>879</v>
      </c>
      <c r="C2034" s="1">
        <v>45047</v>
      </c>
      <c r="D2034">
        <v>37839</v>
      </c>
      <c r="E2034">
        <v>617515</v>
      </c>
      <c r="F2034">
        <v>6.43</v>
      </c>
      <c r="G2034">
        <v>0.741999984</v>
      </c>
      <c r="H2034">
        <v>0</v>
      </c>
    </row>
    <row r="2035" spans="1:8" x14ac:dyDescent="0.25">
      <c r="A2035" t="s">
        <v>212</v>
      </c>
      <c r="B2035" t="s">
        <v>879</v>
      </c>
      <c r="C2035" s="1">
        <v>45078</v>
      </c>
      <c r="D2035">
        <v>31083</v>
      </c>
      <c r="E2035">
        <v>648598</v>
      </c>
      <c r="F2035">
        <v>6.46</v>
      </c>
      <c r="G2035">
        <v>0.66699999600000004</v>
      </c>
      <c r="H2035">
        <v>0</v>
      </c>
    </row>
    <row r="2036" spans="1:8" x14ac:dyDescent="0.25">
      <c r="A2036" t="s">
        <v>212</v>
      </c>
      <c r="B2036" t="s">
        <v>879</v>
      </c>
      <c r="C2036" s="1">
        <v>45108</v>
      </c>
      <c r="D2036">
        <v>30345</v>
      </c>
      <c r="E2036">
        <v>678943</v>
      </c>
      <c r="F2036">
        <v>6.5</v>
      </c>
      <c r="G2036">
        <v>0.612999976</v>
      </c>
      <c r="H2036">
        <v>1766.530029</v>
      </c>
    </row>
    <row r="2037" spans="1:8" x14ac:dyDescent="0.25">
      <c r="A2037" t="s">
        <v>212</v>
      </c>
      <c r="B2037" t="s">
        <v>879</v>
      </c>
      <c r="C2037" s="1">
        <v>45139</v>
      </c>
      <c r="D2037">
        <v>36335</v>
      </c>
      <c r="E2037">
        <v>715278</v>
      </c>
      <c r="F2037">
        <v>6.49</v>
      </c>
      <c r="G2037">
        <v>0.741999984</v>
      </c>
      <c r="H2037">
        <v>0</v>
      </c>
    </row>
    <row r="2038" spans="1:8" x14ac:dyDescent="0.25">
      <c r="A2038" t="s">
        <v>212</v>
      </c>
      <c r="B2038" t="s">
        <v>879</v>
      </c>
      <c r="C2038" s="1">
        <v>45170</v>
      </c>
      <c r="D2038">
        <v>31249</v>
      </c>
      <c r="E2038">
        <v>746527</v>
      </c>
      <c r="F2038">
        <v>6.46</v>
      </c>
      <c r="G2038">
        <v>0.69999998799999996</v>
      </c>
      <c r="H2038">
        <v>0</v>
      </c>
    </row>
    <row r="2039" spans="1:8" x14ac:dyDescent="0.25">
      <c r="A2039" t="s">
        <v>212</v>
      </c>
      <c r="B2039" t="s">
        <v>879</v>
      </c>
      <c r="C2039" s="1">
        <v>45200</v>
      </c>
      <c r="D2039">
        <v>47629</v>
      </c>
      <c r="E2039">
        <v>794156</v>
      </c>
      <c r="F2039">
        <v>6.42</v>
      </c>
      <c r="G2039">
        <v>1.031999946</v>
      </c>
      <c r="H2039">
        <v>3882.2299800000001</v>
      </c>
    </row>
    <row r="2040" spans="1:8" x14ac:dyDescent="0.25">
      <c r="A2040" t="s">
        <v>212</v>
      </c>
      <c r="B2040" t="s">
        <v>879</v>
      </c>
      <c r="C2040" s="1">
        <v>45231</v>
      </c>
      <c r="D2040">
        <v>42244</v>
      </c>
      <c r="E2040">
        <v>836400</v>
      </c>
      <c r="F2040">
        <v>6.39</v>
      </c>
      <c r="G2040">
        <v>1</v>
      </c>
      <c r="H2040">
        <v>0</v>
      </c>
    </row>
    <row r="2041" spans="1:8" x14ac:dyDescent="0.25">
      <c r="A2041" t="s">
        <v>212</v>
      </c>
      <c r="B2041" t="s">
        <v>879</v>
      </c>
      <c r="C2041" s="1">
        <v>45261</v>
      </c>
      <c r="D2041">
        <v>28312</v>
      </c>
      <c r="E2041">
        <v>864712</v>
      </c>
      <c r="F2041">
        <v>6.38</v>
      </c>
      <c r="G2041">
        <v>0.676999986</v>
      </c>
      <c r="H2041">
        <v>4250.5600590000004</v>
      </c>
    </row>
    <row r="2042" spans="1:8" x14ac:dyDescent="0.25">
      <c r="A2042" t="s">
        <v>212</v>
      </c>
      <c r="B2042" t="s">
        <v>879</v>
      </c>
      <c r="C2042" s="1">
        <v>45292</v>
      </c>
      <c r="D2042">
        <v>39786</v>
      </c>
      <c r="E2042">
        <v>904498</v>
      </c>
      <c r="F2042">
        <v>6.39</v>
      </c>
      <c r="G2042">
        <v>0.935000002</v>
      </c>
      <c r="H2042">
        <v>0</v>
      </c>
    </row>
    <row r="2043" spans="1:8" x14ac:dyDescent="0.25">
      <c r="A2043" t="s">
        <v>212</v>
      </c>
      <c r="B2043" t="s">
        <v>879</v>
      </c>
      <c r="C2043" s="1">
        <v>45323</v>
      </c>
      <c r="D2043">
        <v>32883</v>
      </c>
      <c r="E2043">
        <v>937381</v>
      </c>
      <c r="F2043">
        <v>6.43</v>
      </c>
      <c r="G2043">
        <v>0.89700001500000004</v>
      </c>
      <c r="H2043">
        <v>2634.860107</v>
      </c>
    </row>
    <row r="2044" spans="1:8" x14ac:dyDescent="0.25">
      <c r="A2044" t="s">
        <v>212</v>
      </c>
      <c r="B2044" t="s">
        <v>879</v>
      </c>
      <c r="C2044" s="1">
        <v>45352</v>
      </c>
      <c r="D2044">
        <v>39624</v>
      </c>
      <c r="E2044">
        <v>977005</v>
      </c>
      <c r="F2044">
        <v>6.45</v>
      </c>
      <c r="G2044">
        <v>0.870999992</v>
      </c>
      <c r="H2044">
        <v>0</v>
      </c>
    </row>
    <row r="2045" spans="1:8" x14ac:dyDescent="0.25">
      <c r="A2045" t="s">
        <v>212</v>
      </c>
      <c r="B2045" t="s">
        <v>879</v>
      </c>
      <c r="C2045" s="1">
        <v>45383</v>
      </c>
      <c r="D2045">
        <v>35691</v>
      </c>
      <c r="E2045">
        <v>1012696</v>
      </c>
      <c r="F2045">
        <v>6.45</v>
      </c>
      <c r="G2045">
        <v>0.96700000799999997</v>
      </c>
      <c r="H2045">
        <v>6129.2299800000001</v>
      </c>
    </row>
    <row r="2046" spans="1:8" x14ac:dyDescent="0.25">
      <c r="A2046" t="s">
        <v>212</v>
      </c>
      <c r="B2046" t="s">
        <v>879</v>
      </c>
      <c r="C2046" s="1">
        <v>45413</v>
      </c>
      <c r="D2046">
        <v>44753</v>
      </c>
      <c r="E2046">
        <v>1057449</v>
      </c>
      <c r="F2046">
        <v>6.48</v>
      </c>
      <c r="G2046">
        <v>1.031999946</v>
      </c>
      <c r="H2046">
        <v>0</v>
      </c>
    </row>
    <row r="2047" spans="1:8" x14ac:dyDescent="0.25">
      <c r="A2047" t="s">
        <v>212</v>
      </c>
      <c r="B2047" t="s">
        <v>879</v>
      </c>
      <c r="C2047" s="1">
        <v>45444</v>
      </c>
      <c r="D2047">
        <v>36972</v>
      </c>
      <c r="E2047">
        <v>1094421</v>
      </c>
      <c r="F2047">
        <v>6.52</v>
      </c>
      <c r="G2047">
        <v>0.73299998</v>
      </c>
      <c r="H2047">
        <v>3062.719971</v>
      </c>
    </row>
    <row r="2048" spans="1:8" x14ac:dyDescent="0.25">
      <c r="A2048" t="s">
        <v>212</v>
      </c>
      <c r="B2048" t="s">
        <v>879</v>
      </c>
      <c r="C2048" s="1">
        <v>45474</v>
      </c>
      <c r="D2048">
        <v>38207</v>
      </c>
      <c r="E2048">
        <v>1132628</v>
      </c>
      <c r="F2048">
        <v>6.49</v>
      </c>
      <c r="G2048">
        <v>0.935000002</v>
      </c>
      <c r="H2048">
        <v>0</v>
      </c>
    </row>
    <row r="2049" spans="1:8" x14ac:dyDescent="0.25">
      <c r="A2049" t="s">
        <v>212</v>
      </c>
      <c r="B2049" t="s">
        <v>879</v>
      </c>
      <c r="C2049" s="1">
        <v>45505</v>
      </c>
      <c r="D2049">
        <v>39423</v>
      </c>
      <c r="E2049">
        <v>1172051</v>
      </c>
      <c r="F2049">
        <v>6.45</v>
      </c>
      <c r="G2049">
        <v>0.805999994</v>
      </c>
      <c r="H2049">
        <v>3086.919922</v>
      </c>
    </row>
    <row r="2050" spans="1:8" x14ac:dyDescent="0.25">
      <c r="A2050" t="s">
        <v>212</v>
      </c>
      <c r="B2050" t="s">
        <v>879</v>
      </c>
      <c r="C2050" s="1">
        <v>45536</v>
      </c>
      <c r="D2050">
        <v>26396</v>
      </c>
      <c r="E2050">
        <v>1198447</v>
      </c>
      <c r="F2050">
        <v>6.41</v>
      </c>
      <c r="G2050">
        <v>0.76700002</v>
      </c>
      <c r="H2050">
        <v>0</v>
      </c>
    </row>
    <row r="2051" spans="1:8" x14ac:dyDescent="0.25">
      <c r="A2051" t="s">
        <v>212</v>
      </c>
      <c r="B2051" t="s">
        <v>879</v>
      </c>
      <c r="C2051" s="1">
        <v>45566</v>
      </c>
      <c r="D2051">
        <v>33755</v>
      </c>
      <c r="E2051">
        <v>1232202</v>
      </c>
      <c r="F2051">
        <v>6.46</v>
      </c>
      <c r="G2051">
        <v>0.676999986</v>
      </c>
      <c r="H2051">
        <v>0</v>
      </c>
    </row>
    <row r="2052" spans="1:8" x14ac:dyDescent="0.25">
      <c r="A2052" t="s">
        <v>212</v>
      </c>
      <c r="B2052" t="s">
        <v>879</v>
      </c>
      <c r="C2052" s="1">
        <v>45597</v>
      </c>
      <c r="D2052">
        <v>31155</v>
      </c>
      <c r="E2052">
        <v>1263357</v>
      </c>
      <c r="F2052">
        <v>6.51</v>
      </c>
      <c r="G2052">
        <v>0.80000001200000004</v>
      </c>
      <c r="H2052">
        <v>429.52999879999999</v>
      </c>
    </row>
    <row r="2053" spans="1:8" x14ac:dyDescent="0.25">
      <c r="A2053" t="s">
        <v>212</v>
      </c>
      <c r="B2053" t="s">
        <v>879</v>
      </c>
      <c r="C2053" s="1">
        <v>45627</v>
      </c>
      <c r="D2053">
        <v>20802</v>
      </c>
      <c r="E2053">
        <v>1284159</v>
      </c>
      <c r="F2053">
        <v>6.47</v>
      </c>
      <c r="G2053">
        <v>0.709999979</v>
      </c>
      <c r="H2053">
        <v>1693.900024</v>
      </c>
    </row>
    <row r="2054" spans="1:8" x14ac:dyDescent="0.25">
      <c r="A2054" t="s">
        <v>213</v>
      </c>
      <c r="B2054" t="s">
        <v>880</v>
      </c>
      <c r="C2054" s="1">
        <v>44562</v>
      </c>
      <c r="D2054">
        <v>37448</v>
      </c>
      <c r="E2054">
        <v>37448</v>
      </c>
      <c r="F2054">
        <v>6.59</v>
      </c>
      <c r="G2054">
        <v>0.870999992</v>
      </c>
      <c r="H2054">
        <v>0</v>
      </c>
    </row>
    <row r="2055" spans="1:8" x14ac:dyDescent="0.25">
      <c r="A2055" t="s">
        <v>213</v>
      </c>
      <c r="B2055" t="s">
        <v>880</v>
      </c>
      <c r="C2055" s="1">
        <v>44593</v>
      </c>
      <c r="D2055">
        <v>38212</v>
      </c>
      <c r="E2055">
        <v>75660</v>
      </c>
      <c r="F2055">
        <v>6.54</v>
      </c>
      <c r="G2055">
        <v>0.92900002000000004</v>
      </c>
      <c r="H2055">
        <v>0</v>
      </c>
    </row>
    <row r="2056" spans="1:8" x14ac:dyDescent="0.25">
      <c r="A2056" t="s">
        <v>213</v>
      </c>
      <c r="B2056" t="s">
        <v>880</v>
      </c>
      <c r="C2056" s="1">
        <v>44621</v>
      </c>
      <c r="D2056">
        <v>31397</v>
      </c>
      <c r="E2056">
        <v>107057</v>
      </c>
      <c r="F2056">
        <v>6.54</v>
      </c>
      <c r="G2056">
        <v>0.676999986</v>
      </c>
      <c r="H2056">
        <v>3014.219971</v>
      </c>
    </row>
    <row r="2057" spans="1:8" x14ac:dyDescent="0.25">
      <c r="A2057" t="s">
        <v>213</v>
      </c>
      <c r="B2057" t="s">
        <v>880</v>
      </c>
      <c r="C2057" s="1">
        <v>44652</v>
      </c>
      <c r="D2057">
        <v>31335</v>
      </c>
      <c r="E2057">
        <v>138392</v>
      </c>
      <c r="F2057">
        <v>6.58</v>
      </c>
      <c r="G2057">
        <v>0.89999997600000003</v>
      </c>
      <c r="H2057">
        <v>6407.0297849999997</v>
      </c>
    </row>
    <row r="2058" spans="1:8" x14ac:dyDescent="0.25">
      <c r="A2058" t="s">
        <v>213</v>
      </c>
      <c r="B2058" t="s">
        <v>880</v>
      </c>
      <c r="C2058" s="1">
        <v>44682</v>
      </c>
      <c r="D2058">
        <v>37707</v>
      </c>
      <c r="E2058">
        <v>176099</v>
      </c>
      <c r="F2058">
        <v>6.61</v>
      </c>
      <c r="G2058">
        <v>0.902999997</v>
      </c>
      <c r="H2058">
        <v>3178.0200199999999</v>
      </c>
    </row>
    <row r="2059" spans="1:8" x14ac:dyDescent="0.25">
      <c r="A2059" t="s">
        <v>213</v>
      </c>
      <c r="B2059" t="s">
        <v>880</v>
      </c>
      <c r="C2059" s="1">
        <v>44713</v>
      </c>
      <c r="D2059">
        <v>27213</v>
      </c>
      <c r="E2059">
        <v>203312</v>
      </c>
      <c r="F2059">
        <v>6.57</v>
      </c>
      <c r="G2059">
        <v>0.80000001200000004</v>
      </c>
      <c r="H2059">
        <v>0</v>
      </c>
    </row>
    <row r="2060" spans="1:8" x14ac:dyDescent="0.25">
      <c r="A2060" t="s">
        <v>213</v>
      </c>
      <c r="B2060" t="s">
        <v>880</v>
      </c>
      <c r="C2060" s="1">
        <v>44743</v>
      </c>
      <c r="D2060">
        <v>31483</v>
      </c>
      <c r="E2060">
        <v>234795</v>
      </c>
      <c r="F2060">
        <v>6.52</v>
      </c>
      <c r="G2060">
        <v>0.644999981</v>
      </c>
      <c r="H2060">
        <v>3840.3798830000001</v>
      </c>
    </row>
    <row r="2061" spans="1:8" x14ac:dyDescent="0.25">
      <c r="A2061" t="s">
        <v>213</v>
      </c>
      <c r="B2061" t="s">
        <v>880</v>
      </c>
      <c r="C2061" s="1">
        <v>44774</v>
      </c>
      <c r="D2061">
        <v>34861</v>
      </c>
      <c r="E2061">
        <v>269656</v>
      </c>
      <c r="F2061">
        <v>6.44</v>
      </c>
      <c r="G2061">
        <v>0.773999989</v>
      </c>
      <c r="H2061">
        <v>0</v>
      </c>
    </row>
    <row r="2062" spans="1:8" x14ac:dyDescent="0.25">
      <c r="A2062" t="s">
        <v>213</v>
      </c>
      <c r="B2062" t="s">
        <v>880</v>
      </c>
      <c r="C2062" s="1">
        <v>44805</v>
      </c>
      <c r="D2062">
        <v>31089</v>
      </c>
      <c r="E2062">
        <v>300745</v>
      </c>
      <c r="F2062">
        <v>6.46</v>
      </c>
      <c r="G2062">
        <v>0.73299998</v>
      </c>
      <c r="H2062">
        <v>1563.1999510000001</v>
      </c>
    </row>
    <row r="2063" spans="1:8" x14ac:dyDescent="0.25">
      <c r="A2063" t="s">
        <v>213</v>
      </c>
      <c r="B2063" t="s">
        <v>880</v>
      </c>
      <c r="C2063" s="1">
        <v>44835</v>
      </c>
      <c r="D2063">
        <v>36368</v>
      </c>
      <c r="E2063">
        <v>337113</v>
      </c>
      <c r="F2063">
        <v>6.44</v>
      </c>
      <c r="G2063">
        <v>0.870999992</v>
      </c>
      <c r="H2063">
        <v>0</v>
      </c>
    </row>
    <row r="2064" spans="1:8" x14ac:dyDescent="0.25">
      <c r="A2064" t="s">
        <v>213</v>
      </c>
      <c r="B2064" t="s">
        <v>880</v>
      </c>
      <c r="C2064" s="1">
        <v>44866</v>
      </c>
      <c r="D2064">
        <v>33550</v>
      </c>
      <c r="E2064">
        <v>370663</v>
      </c>
      <c r="F2064">
        <v>6.53</v>
      </c>
      <c r="G2064">
        <v>0.89999997600000003</v>
      </c>
      <c r="H2064">
        <v>1820.459961</v>
      </c>
    </row>
    <row r="2065" spans="1:8" x14ac:dyDescent="0.25">
      <c r="A2065" t="s">
        <v>213</v>
      </c>
      <c r="B2065" t="s">
        <v>880</v>
      </c>
      <c r="C2065" s="1">
        <v>44896</v>
      </c>
      <c r="D2065">
        <v>39221</v>
      </c>
      <c r="E2065">
        <v>409884</v>
      </c>
      <c r="F2065">
        <v>6.52</v>
      </c>
      <c r="G2065">
        <v>0.902999997</v>
      </c>
      <c r="H2065">
        <v>5019.8398440000001</v>
      </c>
    </row>
    <row r="2066" spans="1:8" x14ac:dyDescent="0.25">
      <c r="A2066" t="s">
        <v>213</v>
      </c>
      <c r="B2066" t="s">
        <v>880</v>
      </c>
      <c r="C2066" s="1">
        <v>44927</v>
      </c>
      <c r="D2066">
        <v>42044</v>
      </c>
      <c r="E2066">
        <v>451928</v>
      </c>
      <c r="F2066">
        <v>6.52</v>
      </c>
      <c r="G2066">
        <v>0.902999997</v>
      </c>
      <c r="H2066">
        <v>3096.7700199999999</v>
      </c>
    </row>
    <row r="2067" spans="1:8" x14ac:dyDescent="0.25">
      <c r="A2067" t="s">
        <v>213</v>
      </c>
      <c r="B2067" t="s">
        <v>880</v>
      </c>
      <c r="C2067" s="1">
        <v>44958</v>
      </c>
      <c r="D2067">
        <v>53715</v>
      </c>
      <c r="E2067">
        <v>505643</v>
      </c>
      <c r="F2067">
        <v>6.44</v>
      </c>
      <c r="G2067">
        <v>1.1430000069999999</v>
      </c>
      <c r="H2067">
        <v>5204.2202150000003</v>
      </c>
    </row>
    <row r="2068" spans="1:8" x14ac:dyDescent="0.25">
      <c r="A2068" t="s">
        <v>213</v>
      </c>
      <c r="B2068" t="s">
        <v>880</v>
      </c>
      <c r="C2068" s="1">
        <v>44986</v>
      </c>
      <c r="D2068">
        <v>37916</v>
      </c>
      <c r="E2068">
        <v>543559</v>
      </c>
      <c r="F2068">
        <v>6.47</v>
      </c>
      <c r="G2068">
        <v>0.838999987</v>
      </c>
      <c r="H2068">
        <v>3234.8100589999999</v>
      </c>
    </row>
    <row r="2069" spans="1:8" x14ac:dyDescent="0.25">
      <c r="A2069" t="s">
        <v>213</v>
      </c>
      <c r="B2069" t="s">
        <v>880</v>
      </c>
      <c r="C2069" s="1">
        <v>45017</v>
      </c>
      <c r="D2069">
        <v>47175</v>
      </c>
      <c r="E2069">
        <v>590734</v>
      </c>
      <c r="F2069">
        <v>6.44</v>
      </c>
      <c r="G2069">
        <v>1.0329999919999999</v>
      </c>
      <c r="H2069">
        <v>0</v>
      </c>
    </row>
    <row r="2070" spans="1:8" x14ac:dyDescent="0.25">
      <c r="A2070" t="s">
        <v>213</v>
      </c>
      <c r="B2070" t="s">
        <v>880</v>
      </c>
      <c r="C2070" s="1">
        <v>45047</v>
      </c>
      <c r="D2070">
        <v>30686</v>
      </c>
      <c r="E2070">
        <v>621420</v>
      </c>
      <c r="F2070">
        <v>6.5</v>
      </c>
      <c r="G2070">
        <v>0.805999994</v>
      </c>
      <c r="H2070">
        <v>0</v>
      </c>
    </row>
    <row r="2071" spans="1:8" x14ac:dyDescent="0.25">
      <c r="A2071" t="s">
        <v>213</v>
      </c>
      <c r="B2071" t="s">
        <v>880</v>
      </c>
      <c r="C2071" s="1">
        <v>45078</v>
      </c>
      <c r="D2071">
        <v>32038</v>
      </c>
      <c r="E2071">
        <v>653458</v>
      </c>
      <c r="F2071">
        <v>6.55</v>
      </c>
      <c r="G2071">
        <v>0.76700002</v>
      </c>
      <c r="H2071">
        <v>0</v>
      </c>
    </row>
    <row r="2072" spans="1:8" x14ac:dyDescent="0.25">
      <c r="A2072" t="s">
        <v>213</v>
      </c>
      <c r="B2072" t="s">
        <v>880</v>
      </c>
      <c r="C2072" s="1">
        <v>45108</v>
      </c>
      <c r="D2072">
        <v>32123</v>
      </c>
      <c r="E2072">
        <v>685581</v>
      </c>
      <c r="F2072">
        <v>6.56</v>
      </c>
      <c r="G2072">
        <v>0.709999979</v>
      </c>
      <c r="H2072">
        <v>636.47998050000001</v>
      </c>
    </row>
    <row r="2073" spans="1:8" x14ac:dyDescent="0.25">
      <c r="A2073" t="s">
        <v>213</v>
      </c>
      <c r="B2073" t="s">
        <v>880</v>
      </c>
      <c r="C2073" s="1">
        <v>45139</v>
      </c>
      <c r="D2073">
        <v>41539</v>
      </c>
      <c r="E2073">
        <v>727120</v>
      </c>
      <c r="F2073">
        <v>6.53</v>
      </c>
      <c r="G2073">
        <v>0.967999995</v>
      </c>
      <c r="H2073">
        <v>0</v>
      </c>
    </row>
    <row r="2074" spans="1:8" x14ac:dyDescent="0.25">
      <c r="A2074" t="s">
        <v>213</v>
      </c>
      <c r="B2074" t="s">
        <v>880</v>
      </c>
      <c r="C2074" s="1">
        <v>45170</v>
      </c>
      <c r="D2074">
        <v>45748</v>
      </c>
      <c r="E2074">
        <v>772868</v>
      </c>
      <c r="F2074">
        <v>6.48</v>
      </c>
      <c r="G2074">
        <v>0.866999984</v>
      </c>
      <c r="H2074">
        <v>2100.030029</v>
      </c>
    </row>
    <row r="2075" spans="1:8" x14ac:dyDescent="0.25">
      <c r="A2075" t="s">
        <v>213</v>
      </c>
      <c r="B2075" t="s">
        <v>880</v>
      </c>
      <c r="C2075" s="1">
        <v>45200</v>
      </c>
      <c r="D2075">
        <v>36328</v>
      </c>
      <c r="E2075">
        <v>809196</v>
      </c>
      <c r="F2075">
        <v>6.5</v>
      </c>
      <c r="G2075">
        <v>0.935000002</v>
      </c>
      <c r="H2075">
        <v>1290.910034</v>
      </c>
    </row>
    <row r="2076" spans="1:8" x14ac:dyDescent="0.25">
      <c r="A2076" t="s">
        <v>213</v>
      </c>
      <c r="B2076" t="s">
        <v>880</v>
      </c>
      <c r="C2076" s="1">
        <v>45231</v>
      </c>
      <c r="D2076">
        <v>33756</v>
      </c>
      <c r="E2076">
        <v>842952</v>
      </c>
      <c r="F2076">
        <v>6.55</v>
      </c>
      <c r="G2076">
        <v>0.76700002</v>
      </c>
      <c r="H2076">
        <v>3758.6999510000001</v>
      </c>
    </row>
    <row r="2077" spans="1:8" x14ac:dyDescent="0.25">
      <c r="A2077" t="s">
        <v>213</v>
      </c>
      <c r="B2077" t="s">
        <v>880</v>
      </c>
      <c r="C2077" s="1">
        <v>45261</v>
      </c>
      <c r="D2077">
        <v>27270</v>
      </c>
      <c r="E2077">
        <v>870222</v>
      </c>
      <c r="F2077">
        <v>6.51</v>
      </c>
      <c r="G2077">
        <v>0.709999979</v>
      </c>
      <c r="H2077">
        <v>2590.6201169999999</v>
      </c>
    </row>
    <row r="2078" spans="1:8" x14ac:dyDescent="0.25">
      <c r="A2078" t="s">
        <v>213</v>
      </c>
      <c r="B2078" t="s">
        <v>880</v>
      </c>
      <c r="C2078" s="1">
        <v>45292</v>
      </c>
      <c r="D2078">
        <v>27674</v>
      </c>
      <c r="E2078">
        <v>897896</v>
      </c>
      <c r="F2078">
        <v>6.42</v>
      </c>
      <c r="G2078">
        <v>0.515999973</v>
      </c>
      <c r="H2078">
        <v>4332.6899409999996</v>
      </c>
    </row>
    <row r="2079" spans="1:8" x14ac:dyDescent="0.25">
      <c r="A2079" t="s">
        <v>213</v>
      </c>
      <c r="B2079" t="s">
        <v>880</v>
      </c>
      <c r="C2079" s="1">
        <v>45323</v>
      </c>
      <c r="D2079">
        <v>33570</v>
      </c>
      <c r="E2079">
        <v>931466</v>
      </c>
      <c r="F2079">
        <v>6.4</v>
      </c>
      <c r="G2079">
        <v>0.75900000300000003</v>
      </c>
      <c r="H2079">
        <v>1514.790039</v>
      </c>
    </row>
    <row r="2080" spans="1:8" x14ac:dyDescent="0.25">
      <c r="A2080" t="s">
        <v>213</v>
      </c>
      <c r="B2080" t="s">
        <v>880</v>
      </c>
      <c r="C2080" s="1">
        <v>45352</v>
      </c>
      <c r="D2080">
        <v>42117</v>
      </c>
      <c r="E2080">
        <v>973583</v>
      </c>
      <c r="F2080">
        <v>6.42</v>
      </c>
      <c r="G2080">
        <v>1.065000057</v>
      </c>
      <c r="H2080">
        <v>1052.660034</v>
      </c>
    </row>
    <row r="2081" spans="1:8" x14ac:dyDescent="0.25">
      <c r="A2081" t="s">
        <v>213</v>
      </c>
      <c r="B2081" t="s">
        <v>880</v>
      </c>
      <c r="C2081" s="1">
        <v>45383</v>
      </c>
      <c r="D2081">
        <v>39438</v>
      </c>
      <c r="E2081">
        <v>1013021</v>
      </c>
      <c r="F2081">
        <v>6.45</v>
      </c>
      <c r="G2081">
        <v>0.96700000799999997</v>
      </c>
      <c r="H2081">
        <v>3625.179932</v>
      </c>
    </row>
    <row r="2082" spans="1:8" x14ac:dyDescent="0.25">
      <c r="A2082" t="s">
        <v>213</v>
      </c>
      <c r="B2082" t="s">
        <v>880</v>
      </c>
      <c r="C2082" s="1">
        <v>45413</v>
      </c>
      <c r="D2082">
        <v>44337</v>
      </c>
      <c r="E2082">
        <v>1057358</v>
      </c>
      <c r="F2082">
        <v>6.49</v>
      </c>
      <c r="G2082">
        <v>0.838999987</v>
      </c>
      <c r="H2082">
        <v>0</v>
      </c>
    </row>
    <row r="2083" spans="1:8" x14ac:dyDescent="0.25">
      <c r="A2083" t="s">
        <v>213</v>
      </c>
      <c r="B2083" t="s">
        <v>880</v>
      </c>
      <c r="C2083" s="1">
        <v>45444</v>
      </c>
      <c r="D2083">
        <v>50072</v>
      </c>
      <c r="E2083">
        <v>1107430</v>
      </c>
      <c r="F2083">
        <v>6.46</v>
      </c>
      <c r="G2083">
        <v>1.2000000479999999</v>
      </c>
      <c r="H2083">
        <v>1919.339966</v>
      </c>
    </row>
    <row r="2084" spans="1:8" x14ac:dyDescent="0.25">
      <c r="A2084" t="s">
        <v>213</v>
      </c>
      <c r="B2084" t="s">
        <v>880</v>
      </c>
      <c r="C2084" s="1">
        <v>45474</v>
      </c>
      <c r="D2084">
        <v>38364</v>
      </c>
      <c r="E2084">
        <v>1145794</v>
      </c>
      <c r="F2084">
        <v>6.57</v>
      </c>
      <c r="G2084">
        <v>0.805999994</v>
      </c>
      <c r="H2084">
        <v>198.4400024</v>
      </c>
    </row>
    <row r="2085" spans="1:8" x14ac:dyDescent="0.25">
      <c r="A2085" t="s">
        <v>213</v>
      </c>
      <c r="B2085" t="s">
        <v>880</v>
      </c>
      <c r="C2085" s="1">
        <v>45505</v>
      </c>
      <c r="D2085">
        <v>34683</v>
      </c>
      <c r="E2085">
        <v>1180477</v>
      </c>
      <c r="F2085">
        <v>6.5</v>
      </c>
      <c r="G2085">
        <v>0.805999994</v>
      </c>
      <c r="H2085">
        <v>7677.4902339999999</v>
      </c>
    </row>
    <row r="2086" spans="1:8" x14ac:dyDescent="0.25">
      <c r="A2086" t="s">
        <v>213</v>
      </c>
      <c r="B2086" t="s">
        <v>880</v>
      </c>
      <c r="C2086" s="1">
        <v>45536</v>
      </c>
      <c r="D2086">
        <v>47437</v>
      </c>
      <c r="E2086">
        <v>1227914</v>
      </c>
      <c r="F2086">
        <v>6.58</v>
      </c>
      <c r="G2086">
        <v>0.96700000799999997</v>
      </c>
      <c r="H2086">
        <v>0</v>
      </c>
    </row>
    <row r="2087" spans="1:8" x14ac:dyDescent="0.25">
      <c r="A2087" t="s">
        <v>213</v>
      </c>
      <c r="B2087" t="s">
        <v>880</v>
      </c>
      <c r="C2087" s="1">
        <v>45566</v>
      </c>
      <c r="D2087">
        <v>44332</v>
      </c>
      <c r="E2087">
        <v>1272246</v>
      </c>
      <c r="F2087">
        <v>6.53</v>
      </c>
      <c r="G2087">
        <v>1</v>
      </c>
      <c r="H2087">
        <v>5741.4501950000003</v>
      </c>
    </row>
    <row r="2088" spans="1:8" x14ac:dyDescent="0.25">
      <c r="A2088" t="s">
        <v>213</v>
      </c>
      <c r="B2088" t="s">
        <v>880</v>
      </c>
      <c r="C2088" s="1">
        <v>45597</v>
      </c>
      <c r="D2088">
        <v>37335</v>
      </c>
      <c r="E2088">
        <v>1309581</v>
      </c>
      <c r="F2088">
        <v>6.53</v>
      </c>
      <c r="G2088">
        <v>0.83300000399999996</v>
      </c>
      <c r="H2088">
        <v>0</v>
      </c>
    </row>
    <row r="2089" spans="1:8" x14ac:dyDescent="0.25">
      <c r="A2089" t="s">
        <v>213</v>
      </c>
      <c r="B2089" t="s">
        <v>880</v>
      </c>
      <c r="C2089" s="1">
        <v>45627</v>
      </c>
      <c r="D2089">
        <v>28982</v>
      </c>
      <c r="E2089">
        <v>1338563</v>
      </c>
      <c r="F2089">
        <v>6.48</v>
      </c>
      <c r="G2089">
        <v>0.644999981</v>
      </c>
      <c r="H2089">
        <v>3756.26001</v>
      </c>
    </row>
    <row r="2090" spans="1:8" x14ac:dyDescent="0.25">
      <c r="A2090" t="s">
        <v>214</v>
      </c>
      <c r="B2090" t="s">
        <v>879</v>
      </c>
      <c r="C2090" s="1">
        <v>44562</v>
      </c>
      <c r="D2090">
        <v>46163</v>
      </c>
      <c r="E2090">
        <v>46163</v>
      </c>
      <c r="F2090">
        <v>6.27</v>
      </c>
      <c r="G2090">
        <v>0.902999997</v>
      </c>
      <c r="H2090">
        <v>0</v>
      </c>
    </row>
    <row r="2091" spans="1:8" x14ac:dyDescent="0.25">
      <c r="A2091" t="s">
        <v>214</v>
      </c>
      <c r="B2091" t="s">
        <v>879</v>
      </c>
      <c r="C2091" s="1">
        <v>44593</v>
      </c>
      <c r="D2091">
        <v>56384</v>
      </c>
      <c r="E2091">
        <v>102547</v>
      </c>
      <c r="F2091">
        <v>6.4</v>
      </c>
      <c r="G2091">
        <v>1.213999987</v>
      </c>
      <c r="H2091">
        <v>0</v>
      </c>
    </row>
    <row r="2092" spans="1:8" x14ac:dyDescent="0.25">
      <c r="A2092" t="s">
        <v>214</v>
      </c>
      <c r="B2092" t="s">
        <v>879</v>
      </c>
      <c r="C2092" s="1">
        <v>44621</v>
      </c>
      <c r="D2092">
        <v>39976</v>
      </c>
      <c r="E2092">
        <v>142523</v>
      </c>
      <c r="F2092">
        <v>6.43</v>
      </c>
      <c r="G2092">
        <v>0.870999992</v>
      </c>
      <c r="H2092">
        <v>0</v>
      </c>
    </row>
    <row r="2093" spans="1:8" x14ac:dyDescent="0.25">
      <c r="A2093" t="s">
        <v>214</v>
      </c>
      <c r="B2093" t="s">
        <v>879</v>
      </c>
      <c r="C2093" s="1">
        <v>44652</v>
      </c>
      <c r="D2093">
        <v>24785</v>
      </c>
      <c r="E2093">
        <v>167308</v>
      </c>
      <c r="F2093">
        <v>6.46</v>
      </c>
      <c r="G2093">
        <v>0.69999998799999996</v>
      </c>
      <c r="H2093">
        <v>0</v>
      </c>
    </row>
    <row r="2094" spans="1:8" x14ac:dyDescent="0.25">
      <c r="A2094" t="s">
        <v>214</v>
      </c>
      <c r="B2094" t="s">
        <v>879</v>
      </c>
      <c r="C2094" s="1">
        <v>44682</v>
      </c>
      <c r="D2094">
        <v>42727</v>
      </c>
      <c r="E2094">
        <v>210035</v>
      </c>
      <c r="F2094">
        <v>6.43</v>
      </c>
      <c r="G2094">
        <v>0.805999994</v>
      </c>
      <c r="H2094">
        <v>0</v>
      </c>
    </row>
    <row r="2095" spans="1:8" x14ac:dyDescent="0.25">
      <c r="A2095" t="s">
        <v>214</v>
      </c>
      <c r="B2095" t="s">
        <v>879</v>
      </c>
      <c r="C2095" s="1">
        <v>44713</v>
      </c>
      <c r="D2095">
        <v>42567</v>
      </c>
      <c r="E2095">
        <v>252602</v>
      </c>
      <c r="F2095">
        <v>6.47</v>
      </c>
      <c r="G2095">
        <v>1.0670000310000001</v>
      </c>
      <c r="H2095">
        <v>0</v>
      </c>
    </row>
    <row r="2096" spans="1:8" x14ac:dyDescent="0.25">
      <c r="A2096" t="s">
        <v>214</v>
      </c>
      <c r="B2096" t="s">
        <v>879</v>
      </c>
      <c r="C2096" s="1">
        <v>44743</v>
      </c>
      <c r="D2096">
        <v>38701</v>
      </c>
      <c r="E2096">
        <v>291303</v>
      </c>
      <c r="F2096">
        <v>6.61</v>
      </c>
      <c r="G2096">
        <v>0.805999994</v>
      </c>
      <c r="H2096">
        <v>0</v>
      </c>
    </row>
    <row r="2097" spans="1:8" x14ac:dyDescent="0.25">
      <c r="A2097" t="s">
        <v>214</v>
      </c>
      <c r="B2097" t="s">
        <v>879</v>
      </c>
      <c r="C2097" s="1">
        <v>44774</v>
      </c>
      <c r="D2097">
        <v>27507</v>
      </c>
      <c r="E2097">
        <v>318810</v>
      </c>
      <c r="F2097">
        <v>6.62</v>
      </c>
      <c r="G2097">
        <v>0.773999989</v>
      </c>
      <c r="H2097">
        <v>0</v>
      </c>
    </row>
    <row r="2098" spans="1:8" x14ac:dyDescent="0.25">
      <c r="A2098" t="s">
        <v>214</v>
      </c>
      <c r="B2098" t="s">
        <v>879</v>
      </c>
      <c r="C2098" s="1">
        <v>44805</v>
      </c>
      <c r="D2098">
        <v>31409</v>
      </c>
      <c r="E2098">
        <v>350219</v>
      </c>
      <c r="F2098">
        <v>6.67</v>
      </c>
      <c r="G2098">
        <v>0.69999998799999996</v>
      </c>
      <c r="H2098">
        <v>827.73999019999997</v>
      </c>
    </row>
    <row r="2099" spans="1:8" x14ac:dyDescent="0.25">
      <c r="A2099" t="s">
        <v>214</v>
      </c>
      <c r="B2099" t="s">
        <v>879</v>
      </c>
      <c r="C2099" s="1">
        <v>44835</v>
      </c>
      <c r="D2099">
        <v>26728</v>
      </c>
      <c r="E2099">
        <v>376947</v>
      </c>
      <c r="F2099">
        <v>6.59</v>
      </c>
      <c r="G2099">
        <v>0.547999978</v>
      </c>
      <c r="H2099">
        <v>5489.3701170000004</v>
      </c>
    </row>
    <row r="2100" spans="1:8" x14ac:dyDescent="0.25">
      <c r="A2100" t="s">
        <v>214</v>
      </c>
      <c r="B2100" t="s">
        <v>879</v>
      </c>
      <c r="C2100" s="1">
        <v>44866</v>
      </c>
      <c r="D2100">
        <v>27199</v>
      </c>
      <c r="E2100">
        <v>404146</v>
      </c>
      <c r="F2100">
        <v>6.6</v>
      </c>
      <c r="G2100">
        <v>0.66699999600000004</v>
      </c>
      <c r="H2100">
        <v>0</v>
      </c>
    </row>
    <row r="2101" spans="1:8" x14ac:dyDescent="0.25">
      <c r="A2101" t="s">
        <v>214</v>
      </c>
      <c r="B2101" t="s">
        <v>879</v>
      </c>
      <c r="C2101" s="1">
        <v>44896</v>
      </c>
      <c r="D2101">
        <v>33040</v>
      </c>
      <c r="E2101">
        <v>437186</v>
      </c>
      <c r="F2101">
        <v>6.47</v>
      </c>
      <c r="G2101">
        <v>0.805999994</v>
      </c>
      <c r="H2101">
        <v>0</v>
      </c>
    </row>
    <row r="2102" spans="1:8" x14ac:dyDescent="0.25">
      <c r="A2102" t="s">
        <v>214</v>
      </c>
      <c r="B2102" t="s">
        <v>879</v>
      </c>
      <c r="C2102" s="1">
        <v>44927</v>
      </c>
      <c r="D2102">
        <v>29484</v>
      </c>
      <c r="E2102">
        <v>466670</v>
      </c>
      <c r="F2102">
        <v>6.51</v>
      </c>
      <c r="G2102">
        <v>0.838999987</v>
      </c>
      <c r="H2102">
        <v>5523.6098629999997</v>
      </c>
    </row>
    <row r="2103" spans="1:8" x14ac:dyDescent="0.25">
      <c r="A2103" t="s">
        <v>214</v>
      </c>
      <c r="B2103" t="s">
        <v>879</v>
      </c>
      <c r="C2103" s="1">
        <v>44958</v>
      </c>
      <c r="D2103">
        <v>38968</v>
      </c>
      <c r="E2103">
        <v>505638</v>
      </c>
      <c r="F2103">
        <v>6.57</v>
      </c>
      <c r="G2103">
        <v>1.036000013</v>
      </c>
      <c r="H2103">
        <v>0</v>
      </c>
    </row>
    <row r="2104" spans="1:8" x14ac:dyDescent="0.25">
      <c r="A2104" t="s">
        <v>214</v>
      </c>
      <c r="B2104" t="s">
        <v>879</v>
      </c>
      <c r="C2104" s="1">
        <v>44986</v>
      </c>
      <c r="D2104">
        <v>41711</v>
      </c>
      <c r="E2104">
        <v>547349</v>
      </c>
      <c r="F2104">
        <v>6.62</v>
      </c>
      <c r="G2104">
        <v>0.870999992</v>
      </c>
      <c r="H2104">
        <v>6059.9399409999996</v>
      </c>
    </row>
    <row r="2105" spans="1:8" x14ac:dyDescent="0.25">
      <c r="A2105" t="s">
        <v>214</v>
      </c>
      <c r="B2105" t="s">
        <v>879</v>
      </c>
      <c r="C2105" s="1">
        <v>45017</v>
      </c>
      <c r="D2105">
        <v>39110</v>
      </c>
      <c r="E2105">
        <v>586459</v>
      </c>
      <c r="F2105">
        <v>6.54</v>
      </c>
      <c r="G2105">
        <v>0.76700002</v>
      </c>
      <c r="H2105">
        <v>0</v>
      </c>
    </row>
    <row r="2106" spans="1:8" x14ac:dyDescent="0.25">
      <c r="A2106" t="s">
        <v>214</v>
      </c>
      <c r="B2106" t="s">
        <v>879</v>
      </c>
      <c r="C2106" s="1">
        <v>45047</v>
      </c>
      <c r="D2106">
        <v>44371</v>
      </c>
      <c r="E2106">
        <v>630830</v>
      </c>
      <c r="F2106">
        <v>6.48</v>
      </c>
      <c r="G2106">
        <v>0.805999994</v>
      </c>
      <c r="H2106">
        <v>0</v>
      </c>
    </row>
    <row r="2107" spans="1:8" x14ac:dyDescent="0.25">
      <c r="A2107" t="s">
        <v>214</v>
      </c>
      <c r="B2107" t="s">
        <v>879</v>
      </c>
      <c r="C2107" s="1">
        <v>45078</v>
      </c>
      <c r="D2107">
        <v>23448</v>
      </c>
      <c r="E2107">
        <v>654278</v>
      </c>
      <c r="F2107">
        <v>6.49</v>
      </c>
      <c r="G2107">
        <v>0.60000002399999997</v>
      </c>
      <c r="H2107">
        <v>784.46002199999998</v>
      </c>
    </row>
    <row r="2108" spans="1:8" x14ac:dyDescent="0.25">
      <c r="A2108" t="s">
        <v>214</v>
      </c>
      <c r="B2108" t="s">
        <v>879</v>
      </c>
      <c r="C2108" s="1">
        <v>45108</v>
      </c>
      <c r="D2108">
        <v>36322</v>
      </c>
      <c r="E2108">
        <v>690600</v>
      </c>
      <c r="F2108">
        <v>6.5</v>
      </c>
      <c r="G2108">
        <v>0.773999989</v>
      </c>
      <c r="H2108">
        <v>1956.5699460000001</v>
      </c>
    </row>
    <row r="2109" spans="1:8" x14ac:dyDescent="0.25">
      <c r="A2109" t="s">
        <v>214</v>
      </c>
      <c r="B2109" t="s">
        <v>879</v>
      </c>
      <c r="C2109" s="1">
        <v>45139</v>
      </c>
      <c r="D2109">
        <v>37512</v>
      </c>
      <c r="E2109">
        <v>728112</v>
      </c>
      <c r="F2109">
        <v>6.51</v>
      </c>
      <c r="G2109">
        <v>0.935000002</v>
      </c>
      <c r="H2109">
        <v>0</v>
      </c>
    </row>
    <row r="2110" spans="1:8" x14ac:dyDescent="0.25">
      <c r="A2110" t="s">
        <v>214</v>
      </c>
      <c r="B2110" t="s">
        <v>879</v>
      </c>
      <c r="C2110" s="1">
        <v>45170</v>
      </c>
      <c r="D2110">
        <v>32164</v>
      </c>
      <c r="E2110">
        <v>760276</v>
      </c>
      <c r="F2110">
        <v>6.49</v>
      </c>
      <c r="G2110">
        <v>0.76700002</v>
      </c>
      <c r="H2110">
        <v>0</v>
      </c>
    </row>
    <row r="2111" spans="1:8" x14ac:dyDescent="0.25">
      <c r="A2111" t="s">
        <v>214</v>
      </c>
      <c r="B2111" t="s">
        <v>879</v>
      </c>
      <c r="C2111" s="1">
        <v>45200</v>
      </c>
      <c r="D2111">
        <v>30236</v>
      </c>
      <c r="E2111">
        <v>790512</v>
      </c>
      <c r="F2111">
        <v>6.48</v>
      </c>
      <c r="G2111">
        <v>0.612999976</v>
      </c>
      <c r="H2111">
        <v>4003.429932</v>
      </c>
    </row>
    <row r="2112" spans="1:8" x14ac:dyDescent="0.25">
      <c r="A2112" t="s">
        <v>214</v>
      </c>
      <c r="B2112" t="s">
        <v>879</v>
      </c>
      <c r="C2112" s="1">
        <v>45231</v>
      </c>
      <c r="D2112">
        <v>53865</v>
      </c>
      <c r="E2112">
        <v>844377</v>
      </c>
      <c r="F2112">
        <v>6.49</v>
      </c>
      <c r="G2112">
        <v>1.0329999919999999</v>
      </c>
      <c r="H2112">
        <v>3642.290039</v>
      </c>
    </row>
    <row r="2113" spans="1:8" x14ac:dyDescent="0.25">
      <c r="A2113" t="s">
        <v>214</v>
      </c>
      <c r="B2113" t="s">
        <v>879</v>
      </c>
      <c r="C2113" s="1">
        <v>45261</v>
      </c>
      <c r="D2113">
        <v>26640</v>
      </c>
      <c r="E2113">
        <v>871017</v>
      </c>
      <c r="F2113">
        <v>6.48</v>
      </c>
      <c r="G2113">
        <v>0.805999994</v>
      </c>
      <c r="H2113">
        <v>2621.580078</v>
      </c>
    </row>
    <row r="2114" spans="1:8" x14ac:dyDescent="0.25">
      <c r="A2114" t="s">
        <v>214</v>
      </c>
      <c r="B2114" t="s">
        <v>879</v>
      </c>
      <c r="C2114" s="1">
        <v>45292</v>
      </c>
      <c r="D2114">
        <v>26109</v>
      </c>
      <c r="E2114">
        <v>897126</v>
      </c>
      <c r="F2114">
        <v>6.5</v>
      </c>
      <c r="G2114">
        <v>0.773999989</v>
      </c>
      <c r="H2114">
        <v>670.88000490000002</v>
      </c>
    </row>
    <row r="2115" spans="1:8" x14ac:dyDescent="0.25">
      <c r="A2115" t="s">
        <v>214</v>
      </c>
      <c r="B2115" t="s">
        <v>879</v>
      </c>
      <c r="C2115" s="1">
        <v>45323</v>
      </c>
      <c r="D2115">
        <v>35382</v>
      </c>
      <c r="E2115">
        <v>932508</v>
      </c>
      <c r="F2115">
        <v>6.42</v>
      </c>
      <c r="G2115">
        <v>0.86199998899999997</v>
      </c>
      <c r="H2115">
        <v>0</v>
      </c>
    </row>
    <row r="2116" spans="1:8" x14ac:dyDescent="0.25">
      <c r="A2116" t="s">
        <v>214</v>
      </c>
      <c r="B2116" t="s">
        <v>879</v>
      </c>
      <c r="C2116" s="1">
        <v>45352</v>
      </c>
      <c r="D2116">
        <v>26685</v>
      </c>
      <c r="E2116">
        <v>959193</v>
      </c>
      <c r="F2116">
        <v>6.45</v>
      </c>
      <c r="G2116">
        <v>0.676999986</v>
      </c>
      <c r="H2116">
        <v>0</v>
      </c>
    </row>
    <row r="2117" spans="1:8" x14ac:dyDescent="0.25">
      <c r="A2117" t="s">
        <v>214</v>
      </c>
      <c r="B2117" t="s">
        <v>879</v>
      </c>
      <c r="C2117" s="1">
        <v>45383</v>
      </c>
      <c r="D2117">
        <v>34584</v>
      </c>
      <c r="E2117">
        <v>993777</v>
      </c>
      <c r="F2117">
        <v>6.45</v>
      </c>
      <c r="G2117">
        <v>0.66699999600000004</v>
      </c>
      <c r="H2117">
        <v>0</v>
      </c>
    </row>
    <row r="2118" spans="1:8" x14ac:dyDescent="0.25">
      <c r="A2118" t="s">
        <v>214</v>
      </c>
      <c r="B2118" t="s">
        <v>879</v>
      </c>
      <c r="C2118" s="1">
        <v>45413</v>
      </c>
      <c r="D2118">
        <v>43091</v>
      </c>
      <c r="E2118">
        <v>1036868</v>
      </c>
      <c r="F2118">
        <v>6.53</v>
      </c>
      <c r="G2118">
        <v>0.870999992</v>
      </c>
      <c r="H2118">
        <v>0</v>
      </c>
    </row>
    <row r="2119" spans="1:8" x14ac:dyDescent="0.25">
      <c r="A2119" t="s">
        <v>214</v>
      </c>
      <c r="B2119" t="s">
        <v>879</v>
      </c>
      <c r="C2119" s="1">
        <v>45444</v>
      </c>
      <c r="D2119">
        <v>23253</v>
      </c>
      <c r="E2119">
        <v>1060121</v>
      </c>
      <c r="F2119">
        <v>6.46</v>
      </c>
      <c r="G2119">
        <v>0.633000016</v>
      </c>
      <c r="H2119">
        <v>0</v>
      </c>
    </row>
    <row r="2120" spans="1:8" x14ac:dyDescent="0.25">
      <c r="A2120" t="s">
        <v>214</v>
      </c>
      <c r="B2120" t="s">
        <v>879</v>
      </c>
      <c r="C2120" s="1">
        <v>45474</v>
      </c>
      <c r="D2120">
        <v>40560</v>
      </c>
      <c r="E2120">
        <v>1100681</v>
      </c>
      <c r="F2120">
        <v>6.46</v>
      </c>
      <c r="G2120">
        <v>0.870999992</v>
      </c>
      <c r="H2120">
        <v>0</v>
      </c>
    </row>
    <row r="2121" spans="1:8" x14ac:dyDescent="0.25">
      <c r="A2121" t="s">
        <v>214</v>
      </c>
      <c r="B2121" t="s">
        <v>879</v>
      </c>
      <c r="C2121" s="1">
        <v>45505</v>
      </c>
      <c r="D2121">
        <v>40496</v>
      </c>
      <c r="E2121">
        <v>1141177</v>
      </c>
      <c r="F2121">
        <v>6.5</v>
      </c>
      <c r="G2121">
        <v>0.773999989</v>
      </c>
      <c r="H2121">
        <v>0</v>
      </c>
    </row>
    <row r="2122" spans="1:8" x14ac:dyDescent="0.25">
      <c r="A2122" t="s">
        <v>214</v>
      </c>
      <c r="B2122" t="s">
        <v>879</v>
      </c>
      <c r="C2122" s="1">
        <v>45536</v>
      </c>
      <c r="D2122">
        <v>28785</v>
      </c>
      <c r="E2122">
        <v>1169962</v>
      </c>
      <c r="F2122">
        <v>6.57</v>
      </c>
      <c r="G2122">
        <v>0.66699999600000004</v>
      </c>
      <c r="H2122">
        <v>0</v>
      </c>
    </row>
    <row r="2123" spans="1:8" x14ac:dyDescent="0.25">
      <c r="A2123" t="s">
        <v>214</v>
      </c>
      <c r="B2123" t="s">
        <v>879</v>
      </c>
      <c r="C2123" s="1">
        <v>45566</v>
      </c>
      <c r="D2123">
        <v>41721</v>
      </c>
      <c r="E2123">
        <v>1211683</v>
      </c>
      <c r="F2123">
        <v>6.6</v>
      </c>
      <c r="G2123">
        <v>0.741999984</v>
      </c>
      <c r="H2123">
        <v>0</v>
      </c>
    </row>
    <row r="2124" spans="1:8" x14ac:dyDescent="0.25">
      <c r="A2124" t="s">
        <v>214</v>
      </c>
      <c r="B2124" t="s">
        <v>879</v>
      </c>
      <c r="C2124" s="1">
        <v>45597</v>
      </c>
      <c r="D2124">
        <v>39092</v>
      </c>
      <c r="E2124">
        <v>1250775</v>
      </c>
      <c r="F2124">
        <v>6.5</v>
      </c>
      <c r="G2124">
        <v>0.76700002</v>
      </c>
      <c r="H2124">
        <v>0</v>
      </c>
    </row>
    <row r="2125" spans="1:8" x14ac:dyDescent="0.25">
      <c r="A2125" t="s">
        <v>214</v>
      </c>
      <c r="B2125" t="s">
        <v>879</v>
      </c>
      <c r="C2125" s="1">
        <v>45627</v>
      </c>
      <c r="D2125">
        <v>47277</v>
      </c>
      <c r="E2125">
        <v>1298052</v>
      </c>
      <c r="F2125">
        <v>6.51</v>
      </c>
      <c r="G2125">
        <v>0.967999995</v>
      </c>
      <c r="H2125">
        <v>1464.9799800000001</v>
      </c>
    </row>
    <row r="2126" spans="1:8" x14ac:dyDescent="0.25">
      <c r="A2126" t="s">
        <v>215</v>
      </c>
      <c r="B2126" t="s">
        <v>877</v>
      </c>
      <c r="C2126" s="1">
        <v>44562</v>
      </c>
      <c r="D2126">
        <v>24765</v>
      </c>
      <c r="E2126">
        <v>24765</v>
      </c>
      <c r="F2126">
        <v>6.84</v>
      </c>
      <c r="G2126">
        <v>0.547999978</v>
      </c>
      <c r="H2126">
        <v>1954.2700199999999</v>
      </c>
    </row>
    <row r="2127" spans="1:8" x14ac:dyDescent="0.25">
      <c r="A2127" t="s">
        <v>215</v>
      </c>
      <c r="B2127" t="s">
        <v>877</v>
      </c>
      <c r="C2127" s="1">
        <v>44593</v>
      </c>
      <c r="D2127">
        <v>23369</v>
      </c>
      <c r="E2127">
        <v>48134</v>
      </c>
      <c r="F2127">
        <v>6.73</v>
      </c>
      <c r="G2127">
        <v>0.67900002000000004</v>
      </c>
      <c r="H2127">
        <v>0</v>
      </c>
    </row>
    <row r="2128" spans="1:8" x14ac:dyDescent="0.25">
      <c r="A2128" t="s">
        <v>215</v>
      </c>
      <c r="B2128" t="s">
        <v>877</v>
      </c>
      <c r="C2128" s="1">
        <v>44621</v>
      </c>
      <c r="D2128">
        <v>43060</v>
      </c>
      <c r="E2128">
        <v>91194</v>
      </c>
      <c r="F2128">
        <v>6.69</v>
      </c>
      <c r="G2128">
        <v>1</v>
      </c>
      <c r="H2128">
        <v>1209.7700199999999</v>
      </c>
    </row>
    <row r="2129" spans="1:8" x14ac:dyDescent="0.25">
      <c r="A2129" t="s">
        <v>215</v>
      </c>
      <c r="B2129" t="s">
        <v>877</v>
      </c>
      <c r="C2129" s="1">
        <v>44652</v>
      </c>
      <c r="D2129">
        <v>41466</v>
      </c>
      <c r="E2129">
        <v>132660</v>
      </c>
      <c r="F2129">
        <v>6.56</v>
      </c>
      <c r="G2129">
        <v>0.80000001200000004</v>
      </c>
      <c r="H2129">
        <v>1760.219971</v>
      </c>
    </row>
    <row r="2130" spans="1:8" x14ac:dyDescent="0.25">
      <c r="A2130" t="s">
        <v>215</v>
      </c>
      <c r="B2130" t="s">
        <v>877</v>
      </c>
      <c r="C2130" s="1">
        <v>44682</v>
      </c>
      <c r="D2130">
        <v>26018</v>
      </c>
      <c r="E2130">
        <v>158678</v>
      </c>
      <c r="F2130">
        <v>6.51</v>
      </c>
      <c r="G2130">
        <v>0.644999981</v>
      </c>
      <c r="H2130">
        <v>308.5899963</v>
      </c>
    </row>
    <row r="2131" spans="1:8" x14ac:dyDescent="0.25">
      <c r="A2131" t="s">
        <v>215</v>
      </c>
      <c r="B2131" t="s">
        <v>877</v>
      </c>
      <c r="C2131" s="1">
        <v>44713</v>
      </c>
      <c r="D2131">
        <v>30257</v>
      </c>
      <c r="E2131">
        <v>188935</v>
      </c>
      <c r="F2131">
        <v>6.55</v>
      </c>
      <c r="G2131">
        <v>0.73299998</v>
      </c>
      <c r="H2131">
        <v>0</v>
      </c>
    </row>
    <row r="2132" spans="1:8" x14ac:dyDescent="0.25">
      <c r="A2132" t="s">
        <v>215</v>
      </c>
      <c r="B2132" t="s">
        <v>877</v>
      </c>
      <c r="C2132" s="1">
        <v>44743</v>
      </c>
      <c r="D2132">
        <v>48364</v>
      </c>
      <c r="E2132">
        <v>237299</v>
      </c>
      <c r="F2132">
        <v>6.56</v>
      </c>
      <c r="G2132">
        <v>1.161000013</v>
      </c>
      <c r="H2132">
        <v>0</v>
      </c>
    </row>
    <row r="2133" spans="1:8" x14ac:dyDescent="0.25">
      <c r="A2133" t="s">
        <v>215</v>
      </c>
      <c r="B2133" t="s">
        <v>877</v>
      </c>
      <c r="C2133" s="1">
        <v>44774</v>
      </c>
      <c r="D2133">
        <v>45524</v>
      </c>
      <c r="E2133">
        <v>282823</v>
      </c>
      <c r="F2133">
        <v>6.65</v>
      </c>
      <c r="G2133">
        <v>0.967999995</v>
      </c>
      <c r="H2133">
        <v>0</v>
      </c>
    </row>
    <row r="2134" spans="1:8" x14ac:dyDescent="0.25">
      <c r="A2134" t="s">
        <v>215</v>
      </c>
      <c r="B2134" t="s">
        <v>877</v>
      </c>
      <c r="C2134" s="1">
        <v>44805</v>
      </c>
      <c r="D2134">
        <v>25014</v>
      </c>
      <c r="E2134">
        <v>307837</v>
      </c>
      <c r="F2134">
        <v>6.57</v>
      </c>
      <c r="G2134">
        <v>0.60000002399999997</v>
      </c>
      <c r="H2134">
        <v>0</v>
      </c>
    </row>
    <row r="2135" spans="1:8" x14ac:dyDescent="0.25">
      <c r="A2135" t="s">
        <v>215</v>
      </c>
      <c r="B2135" t="s">
        <v>877</v>
      </c>
      <c r="C2135" s="1">
        <v>44835</v>
      </c>
      <c r="D2135">
        <v>60137</v>
      </c>
      <c r="E2135">
        <v>367974</v>
      </c>
      <c r="F2135">
        <v>6.59</v>
      </c>
      <c r="G2135">
        <v>1.128999949</v>
      </c>
      <c r="H2135">
        <v>0</v>
      </c>
    </row>
    <row r="2136" spans="1:8" x14ac:dyDescent="0.25">
      <c r="A2136" t="s">
        <v>215</v>
      </c>
      <c r="B2136" t="s">
        <v>877</v>
      </c>
      <c r="C2136" s="1">
        <v>44866</v>
      </c>
      <c r="D2136">
        <v>35563</v>
      </c>
      <c r="E2136">
        <v>403537</v>
      </c>
      <c r="F2136">
        <v>6.48</v>
      </c>
      <c r="G2136">
        <v>1</v>
      </c>
      <c r="H2136">
        <v>0</v>
      </c>
    </row>
    <row r="2137" spans="1:8" x14ac:dyDescent="0.25">
      <c r="A2137" t="s">
        <v>215</v>
      </c>
      <c r="B2137" t="s">
        <v>877</v>
      </c>
      <c r="C2137" s="1">
        <v>44896</v>
      </c>
      <c r="D2137">
        <v>41143</v>
      </c>
      <c r="E2137">
        <v>444680</v>
      </c>
      <c r="F2137">
        <v>6.49</v>
      </c>
      <c r="G2137">
        <v>0.967999995</v>
      </c>
      <c r="H2137">
        <v>0</v>
      </c>
    </row>
    <row r="2138" spans="1:8" x14ac:dyDescent="0.25">
      <c r="A2138" t="s">
        <v>215</v>
      </c>
      <c r="B2138" t="s">
        <v>877</v>
      </c>
      <c r="C2138" s="1">
        <v>44927</v>
      </c>
      <c r="D2138">
        <v>26983</v>
      </c>
      <c r="E2138">
        <v>471663</v>
      </c>
      <c r="F2138">
        <v>6.46</v>
      </c>
      <c r="G2138">
        <v>0.58099997000000003</v>
      </c>
      <c r="H2138">
        <v>0</v>
      </c>
    </row>
    <row r="2139" spans="1:8" x14ac:dyDescent="0.25">
      <c r="A2139" t="s">
        <v>215</v>
      </c>
      <c r="B2139" t="s">
        <v>877</v>
      </c>
      <c r="C2139" s="1">
        <v>44958</v>
      </c>
      <c r="D2139">
        <v>24107</v>
      </c>
      <c r="E2139">
        <v>495770</v>
      </c>
      <c r="F2139">
        <v>6.46</v>
      </c>
      <c r="G2139">
        <v>0.64300000700000004</v>
      </c>
      <c r="H2139">
        <v>0</v>
      </c>
    </row>
    <row r="2140" spans="1:8" x14ac:dyDescent="0.25">
      <c r="A2140" t="s">
        <v>215</v>
      </c>
      <c r="B2140" t="s">
        <v>877</v>
      </c>
      <c r="C2140" s="1">
        <v>44986</v>
      </c>
      <c r="D2140">
        <v>33375</v>
      </c>
      <c r="E2140">
        <v>529145</v>
      </c>
      <c r="F2140">
        <v>6.45</v>
      </c>
      <c r="G2140">
        <v>0.805999994</v>
      </c>
      <c r="H2140">
        <v>0</v>
      </c>
    </row>
    <row r="2141" spans="1:8" x14ac:dyDescent="0.25">
      <c r="A2141" t="s">
        <v>215</v>
      </c>
      <c r="B2141" t="s">
        <v>877</v>
      </c>
      <c r="C2141" s="1">
        <v>45017</v>
      </c>
      <c r="D2141">
        <v>36069</v>
      </c>
      <c r="E2141">
        <v>565214</v>
      </c>
      <c r="F2141">
        <v>6.41</v>
      </c>
      <c r="G2141">
        <v>0.89999997600000003</v>
      </c>
      <c r="H2141">
        <v>0</v>
      </c>
    </row>
    <row r="2142" spans="1:8" x14ac:dyDescent="0.25">
      <c r="A2142" t="s">
        <v>215</v>
      </c>
      <c r="B2142" t="s">
        <v>877</v>
      </c>
      <c r="C2142" s="1">
        <v>45047</v>
      </c>
      <c r="D2142">
        <v>35198</v>
      </c>
      <c r="E2142">
        <v>600412</v>
      </c>
      <c r="F2142">
        <v>6.51</v>
      </c>
      <c r="G2142">
        <v>0.805999994</v>
      </c>
      <c r="H2142">
        <v>0</v>
      </c>
    </row>
    <row r="2143" spans="1:8" x14ac:dyDescent="0.25">
      <c r="A2143" t="s">
        <v>215</v>
      </c>
      <c r="B2143" t="s">
        <v>877</v>
      </c>
      <c r="C2143" s="1">
        <v>45078</v>
      </c>
      <c r="D2143">
        <v>43169</v>
      </c>
      <c r="E2143">
        <v>643581</v>
      </c>
      <c r="F2143">
        <v>6.51</v>
      </c>
      <c r="G2143">
        <v>0.866999984</v>
      </c>
      <c r="H2143">
        <v>0</v>
      </c>
    </row>
    <row r="2144" spans="1:8" x14ac:dyDescent="0.25">
      <c r="A2144" t="s">
        <v>215</v>
      </c>
      <c r="B2144" t="s">
        <v>877</v>
      </c>
      <c r="C2144" s="1">
        <v>45108</v>
      </c>
      <c r="D2144">
        <v>48949</v>
      </c>
      <c r="E2144">
        <v>692530</v>
      </c>
      <c r="F2144">
        <v>6.6</v>
      </c>
      <c r="G2144">
        <v>1</v>
      </c>
      <c r="H2144">
        <v>1177.369995</v>
      </c>
    </row>
    <row r="2145" spans="1:8" x14ac:dyDescent="0.25">
      <c r="A2145" t="s">
        <v>215</v>
      </c>
      <c r="B2145" t="s">
        <v>877</v>
      </c>
      <c r="C2145" s="1">
        <v>45139</v>
      </c>
      <c r="D2145">
        <v>31992</v>
      </c>
      <c r="E2145">
        <v>724522</v>
      </c>
      <c r="F2145">
        <v>6.49</v>
      </c>
      <c r="G2145">
        <v>0.838999987</v>
      </c>
      <c r="H2145">
        <v>584.72998050000001</v>
      </c>
    </row>
    <row r="2146" spans="1:8" x14ac:dyDescent="0.25">
      <c r="A2146" t="s">
        <v>215</v>
      </c>
      <c r="B2146" t="s">
        <v>877</v>
      </c>
      <c r="C2146" s="1">
        <v>45170</v>
      </c>
      <c r="D2146">
        <v>27578</v>
      </c>
      <c r="E2146">
        <v>752100</v>
      </c>
      <c r="F2146">
        <v>6.46</v>
      </c>
      <c r="G2146">
        <v>0.633000016</v>
      </c>
      <c r="H2146">
        <v>0</v>
      </c>
    </row>
    <row r="2147" spans="1:8" x14ac:dyDescent="0.25">
      <c r="A2147" t="s">
        <v>215</v>
      </c>
      <c r="B2147" t="s">
        <v>877</v>
      </c>
      <c r="C2147" s="1">
        <v>45200</v>
      </c>
      <c r="D2147">
        <v>31031</v>
      </c>
      <c r="E2147">
        <v>783131</v>
      </c>
      <c r="F2147">
        <v>6.37</v>
      </c>
      <c r="G2147">
        <v>0.709999979</v>
      </c>
      <c r="H2147">
        <v>3073.530029</v>
      </c>
    </row>
    <row r="2148" spans="1:8" x14ac:dyDescent="0.25">
      <c r="A2148" t="s">
        <v>215</v>
      </c>
      <c r="B2148" t="s">
        <v>877</v>
      </c>
      <c r="C2148" s="1">
        <v>45231</v>
      </c>
      <c r="D2148">
        <v>40403</v>
      </c>
      <c r="E2148">
        <v>823534</v>
      </c>
      <c r="F2148">
        <v>6.4</v>
      </c>
      <c r="G2148">
        <v>1.133000016</v>
      </c>
      <c r="H2148">
        <v>0</v>
      </c>
    </row>
    <row r="2149" spans="1:8" x14ac:dyDescent="0.25">
      <c r="A2149" t="s">
        <v>215</v>
      </c>
      <c r="B2149" t="s">
        <v>877</v>
      </c>
      <c r="C2149" s="1">
        <v>45261</v>
      </c>
      <c r="D2149">
        <v>31166</v>
      </c>
      <c r="E2149">
        <v>854700</v>
      </c>
      <c r="F2149">
        <v>6.47</v>
      </c>
      <c r="G2149">
        <v>0.644999981</v>
      </c>
      <c r="H2149">
        <v>0</v>
      </c>
    </row>
    <row r="2150" spans="1:8" x14ac:dyDescent="0.25">
      <c r="A2150" t="s">
        <v>215</v>
      </c>
      <c r="B2150" t="s">
        <v>877</v>
      </c>
      <c r="C2150" s="1">
        <v>45292</v>
      </c>
      <c r="D2150">
        <v>39126</v>
      </c>
      <c r="E2150">
        <v>893826</v>
      </c>
      <c r="F2150">
        <v>6.53</v>
      </c>
      <c r="G2150">
        <v>0.935000002</v>
      </c>
      <c r="H2150">
        <v>0</v>
      </c>
    </row>
    <row r="2151" spans="1:8" x14ac:dyDescent="0.25">
      <c r="A2151" t="s">
        <v>215</v>
      </c>
      <c r="B2151" t="s">
        <v>877</v>
      </c>
      <c r="C2151" s="1">
        <v>45323</v>
      </c>
      <c r="D2151">
        <v>32524</v>
      </c>
      <c r="E2151">
        <v>926350</v>
      </c>
      <c r="F2151">
        <v>6.53</v>
      </c>
      <c r="G2151">
        <v>0.86199998899999997</v>
      </c>
      <c r="H2151">
        <v>3320.219971</v>
      </c>
    </row>
    <row r="2152" spans="1:8" x14ac:dyDescent="0.25">
      <c r="A2152" t="s">
        <v>215</v>
      </c>
      <c r="B2152" t="s">
        <v>877</v>
      </c>
      <c r="C2152" s="1">
        <v>45352</v>
      </c>
      <c r="D2152">
        <v>53374</v>
      </c>
      <c r="E2152">
        <v>979724</v>
      </c>
      <c r="F2152">
        <v>6.5</v>
      </c>
      <c r="G2152">
        <v>1.289999962</v>
      </c>
      <c r="H2152">
        <v>0</v>
      </c>
    </row>
    <row r="2153" spans="1:8" x14ac:dyDescent="0.25">
      <c r="A2153" t="s">
        <v>215</v>
      </c>
      <c r="B2153" t="s">
        <v>877</v>
      </c>
      <c r="C2153" s="1">
        <v>45383</v>
      </c>
      <c r="D2153">
        <v>26796</v>
      </c>
      <c r="E2153">
        <v>1006520</v>
      </c>
      <c r="F2153">
        <v>6.51</v>
      </c>
      <c r="G2153">
        <v>0.60000002399999997</v>
      </c>
      <c r="H2153">
        <v>0</v>
      </c>
    </row>
    <row r="2154" spans="1:8" x14ac:dyDescent="0.25">
      <c r="A2154" t="s">
        <v>215</v>
      </c>
      <c r="B2154" t="s">
        <v>877</v>
      </c>
      <c r="C2154" s="1">
        <v>45413</v>
      </c>
      <c r="D2154">
        <v>37901</v>
      </c>
      <c r="E2154">
        <v>1044421</v>
      </c>
      <c r="F2154">
        <v>6.5</v>
      </c>
      <c r="G2154">
        <v>0.838999987</v>
      </c>
      <c r="H2154">
        <v>5917.2001950000003</v>
      </c>
    </row>
    <row r="2155" spans="1:8" x14ac:dyDescent="0.25">
      <c r="A2155" t="s">
        <v>215</v>
      </c>
      <c r="B2155" t="s">
        <v>877</v>
      </c>
      <c r="C2155" s="1">
        <v>45444</v>
      </c>
      <c r="D2155">
        <v>46376</v>
      </c>
      <c r="E2155">
        <v>1090797</v>
      </c>
      <c r="F2155">
        <v>6.48</v>
      </c>
      <c r="G2155">
        <v>1.0670000310000001</v>
      </c>
      <c r="H2155">
        <v>0</v>
      </c>
    </row>
    <row r="2156" spans="1:8" x14ac:dyDescent="0.25">
      <c r="A2156" t="s">
        <v>215</v>
      </c>
      <c r="B2156" t="s">
        <v>877</v>
      </c>
      <c r="C2156" s="1">
        <v>45474</v>
      </c>
      <c r="D2156">
        <v>26176</v>
      </c>
      <c r="E2156">
        <v>1116973</v>
      </c>
      <c r="F2156">
        <v>6.49</v>
      </c>
      <c r="G2156">
        <v>0.676999986</v>
      </c>
      <c r="H2156">
        <v>0</v>
      </c>
    </row>
    <row r="2157" spans="1:8" x14ac:dyDescent="0.25">
      <c r="A2157" t="s">
        <v>215</v>
      </c>
      <c r="B2157" t="s">
        <v>877</v>
      </c>
      <c r="C2157" s="1">
        <v>45505</v>
      </c>
      <c r="D2157">
        <v>38182</v>
      </c>
      <c r="E2157">
        <v>1155155</v>
      </c>
      <c r="F2157">
        <v>6.51</v>
      </c>
      <c r="G2157">
        <v>0.838999987</v>
      </c>
      <c r="H2157">
        <v>0</v>
      </c>
    </row>
    <row r="2158" spans="1:8" x14ac:dyDescent="0.25">
      <c r="A2158" t="s">
        <v>215</v>
      </c>
      <c r="B2158" t="s">
        <v>877</v>
      </c>
      <c r="C2158" s="1">
        <v>45536</v>
      </c>
      <c r="D2158">
        <v>22977</v>
      </c>
      <c r="E2158">
        <v>1178132</v>
      </c>
      <c r="F2158">
        <v>6.49</v>
      </c>
      <c r="G2158">
        <v>0.56699997199999996</v>
      </c>
      <c r="H2158">
        <v>4341.5097660000001</v>
      </c>
    </row>
    <row r="2159" spans="1:8" x14ac:dyDescent="0.25">
      <c r="A2159" t="s">
        <v>215</v>
      </c>
      <c r="B2159" t="s">
        <v>877</v>
      </c>
      <c r="C2159" s="1">
        <v>45566</v>
      </c>
      <c r="D2159">
        <v>36875</v>
      </c>
      <c r="E2159">
        <v>1215007</v>
      </c>
      <c r="F2159">
        <v>6.37</v>
      </c>
      <c r="G2159">
        <v>0.838999987</v>
      </c>
      <c r="H2159">
        <v>2898.669922</v>
      </c>
    </row>
    <row r="2160" spans="1:8" x14ac:dyDescent="0.25">
      <c r="A2160" t="s">
        <v>215</v>
      </c>
      <c r="B2160" t="s">
        <v>877</v>
      </c>
      <c r="C2160" s="1">
        <v>45597</v>
      </c>
      <c r="D2160">
        <v>26929</v>
      </c>
      <c r="E2160">
        <v>1241936</v>
      </c>
      <c r="F2160">
        <v>6.41</v>
      </c>
      <c r="G2160">
        <v>0.60000002399999997</v>
      </c>
      <c r="H2160">
        <v>0</v>
      </c>
    </row>
    <row r="2161" spans="1:8" x14ac:dyDescent="0.25">
      <c r="A2161" t="s">
        <v>215</v>
      </c>
      <c r="B2161" t="s">
        <v>877</v>
      </c>
      <c r="C2161" s="1">
        <v>45627</v>
      </c>
      <c r="D2161">
        <v>38139</v>
      </c>
      <c r="E2161">
        <v>1280075</v>
      </c>
      <c r="F2161">
        <v>6.43</v>
      </c>
      <c r="G2161">
        <v>0.870999992</v>
      </c>
      <c r="H2161">
        <v>3587.1298830000001</v>
      </c>
    </row>
    <row r="2162" spans="1:8" x14ac:dyDescent="0.25">
      <c r="A2162" t="s">
        <v>216</v>
      </c>
      <c r="B2162" t="s">
        <v>878</v>
      </c>
      <c r="C2162" s="1">
        <v>44562</v>
      </c>
      <c r="D2162">
        <v>30599</v>
      </c>
      <c r="E2162">
        <v>30599</v>
      </c>
      <c r="F2162">
        <v>6.47</v>
      </c>
      <c r="G2162">
        <v>0.741999984</v>
      </c>
      <c r="H2162">
        <v>0</v>
      </c>
    </row>
    <row r="2163" spans="1:8" x14ac:dyDescent="0.25">
      <c r="A2163" t="s">
        <v>216</v>
      </c>
      <c r="B2163" t="s">
        <v>878</v>
      </c>
      <c r="C2163" s="1">
        <v>44593</v>
      </c>
      <c r="D2163">
        <v>32940</v>
      </c>
      <c r="E2163">
        <v>63539</v>
      </c>
      <c r="F2163">
        <v>6.32</v>
      </c>
      <c r="G2163">
        <v>0.89300000700000004</v>
      </c>
      <c r="H2163">
        <v>2196.8701169999999</v>
      </c>
    </row>
    <row r="2164" spans="1:8" x14ac:dyDescent="0.25">
      <c r="A2164" t="s">
        <v>216</v>
      </c>
      <c r="B2164" t="s">
        <v>878</v>
      </c>
      <c r="C2164" s="1">
        <v>44621</v>
      </c>
      <c r="D2164">
        <v>38560</v>
      </c>
      <c r="E2164">
        <v>102099</v>
      </c>
      <c r="F2164">
        <v>6.41</v>
      </c>
      <c r="G2164">
        <v>0.902999997</v>
      </c>
      <c r="H2164">
        <v>0</v>
      </c>
    </row>
    <row r="2165" spans="1:8" x14ac:dyDescent="0.25">
      <c r="A2165" t="s">
        <v>216</v>
      </c>
      <c r="B2165" t="s">
        <v>878</v>
      </c>
      <c r="C2165" s="1">
        <v>44652</v>
      </c>
      <c r="D2165">
        <v>27106</v>
      </c>
      <c r="E2165">
        <v>129205</v>
      </c>
      <c r="F2165">
        <v>6.41</v>
      </c>
      <c r="G2165">
        <v>0.60000002399999997</v>
      </c>
      <c r="H2165">
        <v>1670.829956</v>
      </c>
    </row>
    <row r="2166" spans="1:8" x14ac:dyDescent="0.25">
      <c r="A2166" t="s">
        <v>216</v>
      </c>
      <c r="B2166" t="s">
        <v>878</v>
      </c>
      <c r="C2166" s="1">
        <v>44682</v>
      </c>
      <c r="D2166">
        <v>30132</v>
      </c>
      <c r="E2166">
        <v>159337</v>
      </c>
      <c r="F2166">
        <v>6.55</v>
      </c>
      <c r="G2166">
        <v>0.773999989</v>
      </c>
      <c r="H2166">
        <v>2707.419922</v>
      </c>
    </row>
    <row r="2167" spans="1:8" x14ac:dyDescent="0.25">
      <c r="A2167" t="s">
        <v>216</v>
      </c>
      <c r="B2167" t="s">
        <v>878</v>
      </c>
      <c r="C2167" s="1">
        <v>44713</v>
      </c>
      <c r="D2167">
        <v>43521</v>
      </c>
      <c r="E2167">
        <v>202858</v>
      </c>
      <c r="F2167">
        <v>6.53</v>
      </c>
      <c r="G2167">
        <v>1</v>
      </c>
      <c r="H2167">
        <v>0</v>
      </c>
    </row>
    <row r="2168" spans="1:8" x14ac:dyDescent="0.25">
      <c r="A2168" t="s">
        <v>216</v>
      </c>
      <c r="B2168" t="s">
        <v>878</v>
      </c>
      <c r="C2168" s="1">
        <v>44743</v>
      </c>
      <c r="D2168">
        <v>20665</v>
      </c>
      <c r="E2168">
        <v>223523</v>
      </c>
      <c r="F2168">
        <v>6.5</v>
      </c>
      <c r="G2168">
        <v>0.45199999200000002</v>
      </c>
      <c r="H2168">
        <v>5319.5200199999999</v>
      </c>
    </row>
    <row r="2169" spans="1:8" x14ac:dyDescent="0.25">
      <c r="A2169" t="s">
        <v>216</v>
      </c>
      <c r="B2169" t="s">
        <v>878</v>
      </c>
      <c r="C2169" s="1">
        <v>44774</v>
      </c>
      <c r="D2169">
        <v>51969</v>
      </c>
      <c r="E2169">
        <v>275492</v>
      </c>
      <c r="F2169">
        <v>6.4</v>
      </c>
      <c r="G2169">
        <v>1.031999946</v>
      </c>
      <c r="H2169">
        <v>0</v>
      </c>
    </row>
    <row r="2170" spans="1:8" x14ac:dyDescent="0.25">
      <c r="A2170" t="s">
        <v>216</v>
      </c>
      <c r="B2170" t="s">
        <v>878</v>
      </c>
      <c r="C2170" s="1">
        <v>44805</v>
      </c>
      <c r="D2170">
        <v>19473</v>
      </c>
      <c r="E2170">
        <v>294965</v>
      </c>
      <c r="F2170">
        <v>6.33</v>
      </c>
      <c r="G2170">
        <v>0.46700000800000002</v>
      </c>
      <c r="H2170">
        <v>0</v>
      </c>
    </row>
    <row r="2171" spans="1:8" x14ac:dyDescent="0.25">
      <c r="A2171" t="s">
        <v>216</v>
      </c>
      <c r="B2171" t="s">
        <v>878</v>
      </c>
      <c r="C2171" s="1">
        <v>44835</v>
      </c>
      <c r="D2171">
        <v>44648</v>
      </c>
      <c r="E2171">
        <v>339613</v>
      </c>
      <c r="F2171">
        <v>6.38</v>
      </c>
      <c r="G2171">
        <v>1.065000057</v>
      </c>
      <c r="H2171">
        <v>0</v>
      </c>
    </row>
    <row r="2172" spans="1:8" x14ac:dyDescent="0.25">
      <c r="A2172" t="s">
        <v>216</v>
      </c>
      <c r="B2172" t="s">
        <v>878</v>
      </c>
      <c r="C2172" s="1">
        <v>44866</v>
      </c>
      <c r="D2172">
        <v>31857</v>
      </c>
      <c r="E2172">
        <v>371470</v>
      </c>
      <c r="F2172">
        <v>6.4</v>
      </c>
      <c r="G2172">
        <v>0.83300000399999996</v>
      </c>
      <c r="H2172">
        <v>0</v>
      </c>
    </row>
    <row r="2173" spans="1:8" x14ac:dyDescent="0.25">
      <c r="A2173" t="s">
        <v>216</v>
      </c>
      <c r="B2173" t="s">
        <v>878</v>
      </c>
      <c r="C2173" s="1">
        <v>44896</v>
      </c>
      <c r="D2173">
        <v>22530</v>
      </c>
      <c r="E2173">
        <v>394000</v>
      </c>
      <c r="F2173">
        <v>6.43</v>
      </c>
      <c r="G2173">
        <v>0.515999973</v>
      </c>
      <c r="H2173">
        <v>0</v>
      </c>
    </row>
    <row r="2174" spans="1:8" x14ac:dyDescent="0.25">
      <c r="A2174" t="s">
        <v>216</v>
      </c>
      <c r="B2174" t="s">
        <v>878</v>
      </c>
      <c r="C2174" s="1">
        <v>44927</v>
      </c>
      <c r="D2174">
        <v>29963</v>
      </c>
      <c r="E2174">
        <v>423963</v>
      </c>
      <c r="F2174">
        <v>6.42</v>
      </c>
      <c r="G2174">
        <v>0.709999979</v>
      </c>
      <c r="H2174">
        <v>1043.8599850000001</v>
      </c>
    </row>
    <row r="2175" spans="1:8" x14ac:dyDescent="0.25">
      <c r="A2175" t="s">
        <v>216</v>
      </c>
      <c r="B2175" t="s">
        <v>878</v>
      </c>
      <c r="C2175" s="1">
        <v>44958</v>
      </c>
      <c r="D2175">
        <v>52043</v>
      </c>
      <c r="E2175">
        <v>476006</v>
      </c>
      <c r="F2175">
        <v>6.44</v>
      </c>
      <c r="G2175">
        <v>1.3209999800000001</v>
      </c>
      <c r="H2175">
        <v>1573.6400149999999</v>
      </c>
    </row>
    <row r="2176" spans="1:8" x14ac:dyDescent="0.25">
      <c r="A2176" t="s">
        <v>216</v>
      </c>
      <c r="B2176" t="s">
        <v>878</v>
      </c>
      <c r="C2176" s="1">
        <v>44986</v>
      </c>
      <c r="D2176">
        <v>33983</v>
      </c>
      <c r="E2176">
        <v>509989</v>
      </c>
      <c r="F2176">
        <v>6.55</v>
      </c>
      <c r="G2176">
        <v>0.773999989</v>
      </c>
      <c r="H2176">
        <v>0</v>
      </c>
    </row>
    <row r="2177" spans="1:8" x14ac:dyDescent="0.25">
      <c r="A2177" t="s">
        <v>216</v>
      </c>
      <c r="B2177" t="s">
        <v>878</v>
      </c>
      <c r="C2177" s="1">
        <v>45017</v>
      </c>
      <c r="D2177">
        <v>46319</v>
      </c>
      <c r="E2177">
        <v>556308</v>
      </c>
      <c r="F2177">
        <v>6.58</v>
      </c>
      <c r="G2177">
        <v>0.96700000799999997</v>
      </c>
      <c r="H2177">
        <v>0</v>
      </c>
    </row>
    <row r="2178" spans="1:8" x14ac:dyDescent="0.25">
      <c r="A2178" t="s">
        <v>216</v>
      </c>
      <c r="B2178" t="s">
        <v>878</v>
      </c>
      <c r="C2178" s="1">
        <v>45047</v>
      </c>
      <c r="D2178">
        <v>48874</v>
      </c>
      <c r="E2178">
        <v>605182</v>
      </c>
      <c r="F2178">
        <v>6.6</v>
      </c>
      <c r="G2178">
        <v>0.967999995</v>
      </c>
      <c r="H2178">
        <v>1745.329956</v>
      </c>
    </row>
    <row r="2179" spans="1:8" x14ac:dyDescent="0.25">
      <c r="A2179" t="s">
        <v>216</v>
      </c>
      <c r="B2179" t="s">
        <v>878</v>
      </c>
      <c r="C2179" s="1">
        <v>45078</v>
      </c>
      <c r="D2179">
        <v>52776</v>
      </c>
      <c r="E2179">
        <v>657958</v>
      </c>
      <c r="F2179">
        <v>6.49</v>
      </c>
      <c r="G2179">
        <v>1.0670000310000001</v>
      </c>
      <c r="H2179">
        <v>2255.919922</v>
      </c>
    </row>
    <row r="2180" spans="1:8" x14ac:dyDescent="0.25">
      <c r="A2180" t="s">
        <v>216</v>
      </c>
      <c r="B2180" t="s">
        <v>878</v>
      </c>
      <c r="C2180" s="1">
        <v>45108</v>
      </c>
      <c r="D2180">
        <v>24629</v>
      </c>
      <c r="E2180">
        <v>682587</v>
      </c>
      <c r="F2180">
        <v>6.47</v>
      </c>
      <c r="G2180">
        <v>0.741999984</v>
      </c>
      <c r="H2180">
        <v>2915.5</v>
      </c>
    </row>
    <row r="2181" spans="1:8" x14ac:dyDescent="0.25">
      <c r="A2181" t="s">
        <v>216</v>
      </c>
      <c r="B2181" t="s">
        <v>878</v>
      </c>
      <c r="C2181" s="1">
        <v>45139</v>
      </c>
      <c r="D2181">
        <v>28051</v>
      </c>
      <c r="E2181">
        <v>710638</v>
      </c>
      <c r="F2181">
        <v>6.44</v>
      </c>
      <c r="G2181">
        <v>0.709999979</v>
      </c>
      <c r="H2181">
        <v>2227.709961</v>
      </c>
    </row>
    <row r="2182" spans="1:8" x14ac:dyDescent="0.25">
      <c r="A2182" t="s">
        <v>216</v>
      </c>
      <c r="B2182" t="s">
        <v>878</v>
      </c>
      <c r="C2182" s="1">
        <v>45170</v>
      </c>
      <c r="D2182">
        <v>31766</v>
      </c>
      <c r="E2182">
        <v>742404</v>
      </c>
      <c r="F2182">
        <v>6.48</v>
      </c>
      <c r="G2182">
        <v>0.73299998</v>
      </c>
      <c r="H2182">
        <v>667.17999269999996</v>
      </c>
    </row>
    <row r="2183" spans="1:8" x14ac:dyDescent="0.25">
      <c r="A2183" t="s">
        <v>216</v>
      </c>
      <c r="B2183" t="s">
        <v>878</v>
      </c>
      <c r="C2183" s="1">
        <v>45200</v>
      </c>
      <c r="D2183">
        <v>24475</v>
      </c>
      <c r="E2183">
        <v>766879</v>
      </c>
      <c r="F2183">
        <v>6.48</v>
      </c>
      <c r="G2183">
        <v>0.58099997000000003</v>
      </c>
      <c r="H2183">
        <v>785.36999509999998</v>
      </c>
    </row>
    <row r="2184" spans="1:8" x14ac:dyDescent="0.25">
      <c r="A2184" t="s">
        <v>216</v>
      </c>
      <c r="B2184" t="s">
        <v>878</v>
      </c>
      <c r="C2184" s="1">
        <v>45231</v>
      </c>
      <c r="D2184">
        <v>44408</v>
      </c>
      <c r="E2184">
        <v>811287</v>
      </c>
      <c r="F2184">
        <v>6.51</v>
      </c>
      <c r="G2184">
        <v>1.0329999919999999</v>
      </c>
      <c r="H2184">
        <v>0</v>
      </c>
    </row>
    <row r="2185" spans="1:8" x14ac:dyDescent="0.25">
      <c r="A2185" t="s">
        <v>216</v>
      </c>
      <c r="B2185" t="s">
        <v>878</v>
      </c>
      <c r="C2185" s="1">
        <v>45261</v>
      </c>
      <c r="D2185">
        <v>46068</v>
      </c>
      <c r="E2185">
        <v>857355</v>
      </c>
      <c r="F2185">
        <v>6.46</v>
      </c>
      <c r="G2185">
        <v>1.065000057</v>
      </c>
      <c r="H2185">
        <v>0</v>
      </c>
    </row>
    <row r="2186" spans="1:8" x14ac:dyDescent="0.25">
      <c r="A2186" t="s">
        <v>216</v>
      </c>
      <c r="B2186" t="s">
        <v>878</v>
      </c>
      <c r="C2186" s="1">
        <v>45292</v>
      </c>
      <c r="D2186">
        <v>32815</v>
      </c>
      <c r="E2186">
        <v>890170</v>
      </c>
      <c r="F2186">
        <v>6.47</v>
      </c>
      <c r="G2186">
        <v>0.773999989</v>
      </c>
      <c r="H2186">
        <v>5806.8901370000003</v>
      </c>
    </row>
    <row r="2187" spans="1:8" x14ac:dyDescent="0.25">
      <c r="A2187" t="s">
        <v>216</v>
      </c>
      <c r="B2187" t="s">
        <v>878</v>
      </c>
      <c r="C2187" s="1">
        <v>45323</v>
      </c>
      <c r="D2187">
        <v>30740</v>
      </c>
      <c r="E2187">
        <v>920910</v>
      </c>
      <c r="F2187">
        <v>6.49</v>
      </c>
      <c r="G2187">
        <v>0.689999998</v>
      </c>
      <c r="H2187">
        <v>812.03997800000002</v>
      </c>
    </row>
    <row r="2188" spans="1:8" x14ac:dyDescent="0.25">
      <c r="A2188" t="s">
        <v>216</v>
      </c>
      <c r="B2188" t="s">
        <v>878</v>
      </c>
      <c r="C2188" s="1">
        <v>45352</v>
      </c>
      <c r="D2188">
        <v>41500</v>
      </c>
      <c r="E2188">
        <v>962410</v>
      </c>
      <c r="F2188">
        <v>6.5</v>
      </c>
      <c r="G2188">
        <v>0.773999989</v>
      </c>
      <c r="H2188">
        <v>3243.580078</v>
      </c>
    </row>
    <row r="2189" spans="1:8" x14ac:dyDescent="0.25">
      <c r="A2189" t="s">
        <v>216</v>
      </c>
      <c r="B2189" t="s">
        <v>878</v>
      </c>
      <c r="C2189" s="1">
        <v>45383</v>
      </c>
      <c r="D2189">
        <v>43230</v>
      </c>
      <c r="E2189">
        <v>1005640</v>
      </c>
      <c r="F2189">
        <v>6.44</v>
      </c>
      <c r="G2189">
        <v>0.96700000799999997</v>
      </c>
      <c r="H2189">
        <v>2225.26001</v>
      </c>
    </row>
    <row r="2190" spans="1:8" x14ac:dyDescent="0.25">
      <c r="A2190" t="s">
        <v>216</v>
      </c>
      <c r="B2190" t="s">
        <v>878</v>
      </c>
      <c r="C2190" s="1">
        <v>45413</v>
      </c>
      <c r="D2190">
        <v>49739</v>
      </c>
      <c r="E2190">
        <v>1055379</v>
      </c>
      <c r="F2190">
        <v>6.5</v>
      </c>
      <c r="G2190">
        <v>0.967999995</v>
      </c>
      <c r="H2190">
        <v>0</v>
      </c>
    </row>
    <row r="2191" spans="1:8" x14ac:dyDescent="0.25">
      <c r="A2191" t="s">
        <v>216</v>
      </c>
      <c r="B2191" t="s">
        <v>878</v>
      </c>
      <c r="C2191" s="1">
        <v>45444</v>
      </c>
      <c r="D2191">
        <v>26888</v>
      </c>
      <c r="E2191">
        <v>1082267</v>
      </c>
      <c r="F2191">
        <v>6.54</v>
      </c>
      <c r="G2191">
        <v>0.633000016</v>
      </c>
      <c r="H2191">
        <v>751.27001949999999</v>
      </c>
    </row>
    <row r="2192" spans="1:8" x14ac:dyDescent="0.25">
      <c r="A2192" t="s">
        <v>216</v>
      </c>
      <c r="B2192" t="s">
        <v>878</v>
      </c>
      <c r="C2192" s="1">
        <v>45474</v>
      </c>
      <c r="D2192">
        <v>48106</v>
      </c>
      <c r="E2192">
        <v>1130373</v>
      </c>
      <c r="F2192">
        <v>6.57</v>
      </c>
      <c r="G2192">
        <v>0.935000002</v>
      </c>
      <c r="H2192">
        <v>0</v>
      </c>
    </row>
    <row r="2193" spans="1:8" x14ac:dyDescent="0.25">
      <c r="A2193" t="s">
        <v>216</v>
      </c>
      <c r="B2193" t="s">
        <v>878</v>
      </c>
      <c r="C2193" s="1">
        <v>45505</v>
      </c>
      <c r="D2193">
        <v>30860</v>
      </c>
      <c r="E2193">
        <v>1161233</v>
      </c>
      <c r="F2193">
        <v>6.47</v>
      </c>
      <c r="G2193">
        <v>0.58099997000000003</v>
      </c>
      <c r="H2193">
        <v>0</v>
      </c>
    </row>
    <row r="2194" spans="1:8" x14ac:dyDescent="0.25">
      <c r="A2194" t="s">
        <v>216</v>
      </c>
      <c r="B2194" t="s">
        <v>878</v>
      </c>
      <c r="C2194" s="1">
        <v>45536</v>
      </c>
      <c r="D2194">
        <v>26676</v>
      </c>
      <c r="E2194">
        <v>1187909</v>
      </c>
      <c r="F2194">
        <v>6.39</v>
      </c>
      <c r="G2194">
        <v>0.633000016</v>
      </c>
      <c r="H2194">
        <v>0</v>
      </c>
    </row>
    <row r="2195" spans="1:8" x14ac:dyDescent="0.25">
      <c r="A2195" t="s">
        <v>216</v>
      </c>
      <c r="B2195" t="s">
        <v>878</v>
      </c>
      <c r="C2195" s="1">
        <v>45566</v>
      </c>
      <c r="D2195">
        <v>27052</v>
      </c>
      <c r="E2195">
        <v>1214961</v>
      </c>
      <c r="F2195">
        <v>6.36</v>
      </c>
      <c r="G2195">
        <v>0.709999979</v>
      </c>
      <c r="H2195">
        <v>2565.8500979999999</v>
      </c>
    </row>
    <row r="2196" spans="1:8" x14ac:dyDescent="0.25">
      <c r="A2196" t="s">
        <v>216</v>
      </c>
      <c r="B2196" t="s">
        <v>878</v>
      </c>
      <c r="C2196" s="1">
        <v>45597</v>
      </c>
      <c r="D2196">
        <v>42624</v>
      </c>
      <c r="E2196">
        <v>1257585</v>
      </c>
      <c r="F2196">
        <v>6.37</v>
      </c>
      <c r="G2196">
        <v>0.93300002800000004</v>
      </c>
      <c r="H2196">
        <v>4377.9702150000003</v>
      </c>
    </row>
    <row r="2197" spans="1:8" x14ac:dyDescent="0.25">
      <c r="A2197" t="s">
        <v>216</v>
      </c>
      <c r="B2197" t="s">
        <v>878</v>
      </c>
      <c r="C2197" s="1">
        <v>45627</v>
      </c>
      <c r="D2197">
        <v>38680</v>
      </c>
      <c r="E2197">
        <v>1296265</v>
      </c>
      <c r="F2197">
        <v>6.45</v>
      </c>
      <c r="G2197">
        <v>0.902999997</v>
      </c>
      <c r="H2197">
        <v>4036.860107</v>
      </c>
    </row>
    <row r="2198" spans="1:8" x14ac:dyDescent="0.25">
      <c r="A2198" t="s">
        <v>217</v>
      </c>
      <c r="B2198" t="s">
        <v>880</v>
      </c>
      <c r="C2198" s="1">
        <v>44562</v>
      </c>
      <c r="D2198">
        <v>37035</v>
      </c>
      <c r="E2198">
        <v>37035</v>
      </c>
      <c r="F2198">
        <v>6.51</v>
      </c>
      <c r="G2198">
        <v>0.773999989</v>
      </c>
      <c r="H2198">
        <v>0</v>
      </c>
    </row>
    <row r="2199" spans="1:8" x14ac:dyDescent="0.25">
      <c r="A2199" t="s">
        <v>217</v>
      </c>
      <c r="B2199" t="s">
        <v>880</v>
      </c>
      <c r="C2199" s="1">
        <v>44593</v>
      </c>
      <c r="D2199">
        <v>29792</v>
      </c>
      <c r="E2199">
        <v>66827</v>
      </c>
      <c r="F2199">
        <v>6.45</v>
      </c>
      <c r="G2199">
        <v>0.64300000700000004</v>
      </c>
      <c r="H2199">
        <v>2787.080078</v>
      </c>
    </row>
    <row r="2200" spans="1:8" x14ac:dyDescent="0.25">
      <c r="A2200" t="s">
        <v>217</v>
      </c>
      <c r="B2200" t="s">
        <v>880</v>
      </c>
      <c r="C2200" s="1">
        <v>44621</v>
      </c>
      <c r="D2200">
        <v>31217</v>
      </c>
      <c r="E2200">
        <v>98044</v>
      </c>
      <c r="F2200">
        <v>6.42</v>
      </c>
      <c r="G2200">
        <v>0.805999994</v>
      </c>
      <c r="H2200">
        <v>0</v>
      </c>
    </row>
    <row r="2201" spans="1:8" x14ac:dyDescent="0.25">
      <c r="A2201" t="s">
        <v>217</v>
      </c>
      <c r="B2201" t="s">
        <v>880</v>
      </c>
      <c r="C2201" s="1">
        <v>44652</v>
      </c>
      <c r="D2201">
        <v>30463</v>
      </c>
      <c r="E2201">
        <v>128507</v>
      </c>
      <c r="F2201">
        <v>6.44</v>
      </c>
      <c r="G2201">
        <v>0.66699999600000004</v>
      </c>
      <c r="H2201">
        <v>2601.139893</v>
      </c>
    </row>
    <row r="2202" spans="1:8" x14ac:dyDescent="0.25">
      <c r="A2202" t="s">
        <v>217</v>
      </c>
      <c r="B2202" t="s">
        <v>880</v>
      </c>
      <c r="C2202" s="1">
        <v>44682</v>
      </c>
      <c r="D2202">
        <v>33920</v>
      </c>
      <c r="E2202">
        <v>162427</v>
      </c>
      <c r="F2202">
        <v>6.5</v>
      </c>
      <c r="G2202">
        <v>0.741999984</v>
      </c>
      <c r="H2202">
        <v>2206.5</v>
      </c>
    </row>
    <row r="2203" spans="1:8" x14ac:dyDescent="0.25">
      <c r="A2203" t="s">
        <v>217</v>
      </c>
      <c r="B2203" t="s">
        <v>880</v>
      </c>
      <c r="C2203" s="1">
        <v>44713</v>
      </c>
      <c r="D2203">
        <v>18816</v>
      </c>
      <c r="E2203">
        <v>181243</v>
      </c>
      <c r="F2203">
        <v>6.57</v>
      </c>
      <c r="G2203">
        <v>0.56699997199999996</v>
      </c>
      <c r="H2203">
        <v>0</v>
      </c>
    </row>
    <row r="2204" spans="1:8" x14ac:dyDescent="0.25">
      <c r="A2204" t="s">
        <v>217</v>
      </c>
      <c r="B2204" t="s">
        <v>880</v>
      </c>
      <c r="C2204" s="1">
        <v>44743</v>
      </c>
      <c r="D2204">
        <v>36978</v>
      </c>
      <c r="E2204">
        <v>218221</v>
      </c>
      <c r="F2204">
        <v>6.47</v>
      </c>
      <c r="G2204">
        <v>0.838999987</v>
      </c>
      <c r="H2204">
        <v>0</v>
      </c>
    </row>
    <row r="2205" spans="1:8" x14ac:dyDescent="0.25">
      <c r="A2205" t="s">
        <v>217</v>
      </c>
      <c r="B2205" t="s">
        <v>880</v>
      </c>
      <c r="C2205" s="1">
        <v>44774</v>
      </c>
      <c r="D2205">
        <v>45385</v>
      </c>
      <c r="E2205">
        <v>263606</v>
      </c>
      <c r="F2205">
        <v>6.45</v>
      </c>
      <c r="G2205">
        <v>0.838999987</v>
      </c>
      <c r="H2205">
        <v>861.58001709999996</v>
      </c>
    </row>
    <row r="2206" spans="1:8" x14ac:dyDescent="0.25">
      <c r="A2206" t="s">
        <v>217</v>
      </c>
      <c r="B2206" t="s">
        <v>880</v>
      </c>
      <c r="C2206" s="1">
        <v>44805</v>
      </c>
      <c r="D2206">
        <v>52532</v>
      </c>
      <c r="E2206">
        <v>316138</v>
      </c>
      <c r="F2206">
        <v>6.44</v>
      </c>
      <c r="G2206">
        <v>1.1000000240000001</v>
      </c>
      <c r="H2206">
        <v>715.05999759999997</v>
      </c>
    </row>
    <row r="2207" spans="1:8" x14ac:dyDescent="0.25">
      <c r="A2207" t="s">
        <v>217</v>
      </c>
      <c r="B2207" t="s">
        <v>880</v>
      </c>
      <c r="C2207" s="1">
        <v>44835</v>
      </c>
      <c r="D2207">
        <v>37729</v>
      </c>
      <c r="E2207">
        <v>353867</v>
      </c>
      <c r="F2207">
        <v>6.54</v>
      </c>
      <c r="G2207">
        <v>0.805999994</v>
      </c>
      <c r="H2207">
        <v>3284.6298830000001</v>
      </c>
    </row>
    <row r="2208" spans="1:8" x14ac:dyDescent="0.25">
      <c r="A2208" t="s">
        <v>217</v>
      </c>
      <c r="B2208" t="s">
        <v>880</v>
      </c>
      <c r="C2208" s="1">
        <v>44866</v>
      </c>
      <c r="D2208">
        <v>30058</v>
      </c>
      <c r="E2208">
        <v>383925</v>
      </c>
      <c r="F2208">
        <v>6.6</v>
      </c>
      <c r="G2208">
        <v>0.633000016</v>
      </c>
      <c r="H2208">
        <v>0</v>
      </c>
    </row>
    <row r="2209" spans="1:8" x14ac:dyDescent="0.25">
      <c r="A2209" t="s">
        <v>217</v>
      </c>
      <c r="B2209" t="s">
        <v>880</v>
      </c>
      <c r="C2209" s="1">
        <v>44896</v>
      </c>
      <c r="D2209">
        <v>41850</v>
      </c>
      <c r="E2209">
        <v>425775</v>
      </c>
      <c r="F2209">
        <v>6.6</v>
      </c>
      <c r="G2209">
        <v>0.870999992</v>
      </c>
      <c r="H2209">
        <v>0</v>
      </c>
    </row>
    <row r="2210" spans="1:8" x14ac:dyDescent="0.25">
      <c r="A2210" t="s">
        <v>217</v>
      </c>
      <c r="B2210" t="s">
        <v>880</v>
      </c>
      <c r="C2210" s="1">
        <v>44927</v>
      </c>
      <c r="D2210">
        <v>37857</v>
      </c>
      <c r="E2210">
        <v>463632</v>
      </c>
      <c r="F2210">
        <v>6.59</v>
      </c>
      <c r="G2210">
        <v>0.902999997</v>
      </c>
      <c r="H2210">
        <v>0</v>
      </c>
    </row>
    <row r="2211" spans="1:8" x14ac:dyDescent="0.25">
      <c r="A2211" t="s">
        <v>217</v>
      </c>
      <c r="B2211" t="s">
        <v>880</v>
      </c>
      <c r="C2211" s="1">
        <v>44958</v>
      </c>
      <c r="D2211">
        <v>31949</v>
      </c>
      <c r="E2211">
        <v>495581</v>
      </c>
      <c r="F2211">
        <v>6.5</v>
      </c>
      <c r="G2211">
        <v>0.85699999299999996</v>
      </c>
      <c r="H2211">
        <v>2259.320068</v>
      </c>
    </row>
    <row r="2212" spans="1:8" x14ac:dyDescent="0.25">
      <c r="A2212" t="s">
        <v>217</v>
      </c>
      <c r="B2212" t="s">
        <v>880</v>
      </c>
      <c r="C2212" s="1">
        <v>44986</v>
      </c>
      <c r="D2212">
        <v>26629</v>
      </c>
      <c r="E2212">
        <v>522210</v>
      </c>
      <c r="F2212">
        <v>6.52</v>
      </c>
      <c r="G2212">
        <v>0.515999973</v>
      </c>
      <c r="H2212">
        <v>442.86999509999998</v>
      </c>
    </row>
    <row r="2213" spans="1:8" x14ac:dyDescent="0.25">
      <c r="A2213" t="s">
        <v>217</v>
      </c>
      <c r="B2213" t="s">
        <v>880</v>
      </c>
      <c r="C2213" s="1">
        <v>45017</v>
      </c>
      <c r="D2213">
        <v>34770</v>
      </c>
      <c r="E2213">
        <v>556980</v>
      </c>
      <c r="F2213">
        <v>6.56</v>
      </c>
      <c r="G2213">
        <v>0.76700002</v>
      </c>
      <c r="H2213">
        <v>245.0599976</v>
      </c>
    </row>
    <row r="2214" spans="1:8" x14ac:dyDescent="0.25">
      <c r="A2214" t="s">
        <v>217</v>
      </c>
      <c r="B2214" t="s">
        <v>880</v>
      </c>
      <c r="C2214" s="1">
        <v>45047</v>
      </c>
      <c r="D2214">
        <v>31467</v>
      </c>
      <c r="E2214">
        <v>588447</v>
      </c>
      <c r="F2214">
        <v>6.6</v>
      </c>
      <c r="G2214">
        <v>0.676999986</v>
      </c>
      <c r="H2214">
        <v>2634.830078</v>
      </c>
    </row>
    <row r="2215" spans="1:8" x14ac:dyDescent="0.25">
      <c r="A2215" t="s">
        <v>217</v>
      </c>
      <c r="B2215" t="s">
        <v>880</v>
      </c>
      <c r="C2215" s="1">
        <v>45078</v>
      </c>
      <c r="D2215">
        <v>34042</v>
      </c>
      <c r="E2215">
        <v>622489</v>
      </c>
      <c r="F2215">
        <v>6.56</v>
      </c>
      <c r="G2215">
        <v>0.66699999600000004</v>
      </c>
      <c r="H2215">
        <v>0</v>
      </c>
    </row>
    <row r="2216" spans="1:8" x14ac:dyDescent="0.25">
      <c r="A2216" t="s">
        <v>217</v>
      </c>
      <c r="B2216" t="s">
        <v>880</v>
      </c>
      <c r="C2216" s="1">
        <v>45108</v>
      </c>
      <c r="D2216">
        <v>44767</v>
      </c>
      <c r="E2216">
        <v>667256</v>
      </c>
      <c r="F2216">
        <v>6.56</v>
      </c>
      <c r="G2216">
        <v>0.870999992</v>
      </c>
      <c r="H2216">
        <v>0</v>
      </c>
    </row>
    <row r="2217" spans="1:8" x14ac:dyDescent="0.25">
      <c r="A2217" t="s">
        <v>217</v>
      </c>
      <c r="B2217" t="s">
        <v>880</v>
      </c>
      <c r="C2217" s="1">
        <v>45139</v>
      </c>
      <c r="D2217">
        <v>21135</v>
      </c>
      <c r="E2217">
        <v>688391</v>
      </c>
      <c r="F2217">
        <v>6.54</v>
      </c>
      <c r="G2217">
        <v>0.48399999700000002</v>
      </c>
      <c r="H2217">
        <v>0</v>
      </c>
    </row>
    <row r="2218" spans="1:8" x14ac:dyDescent="0.25">
      <c r="A2218" t="s">
        <v>217</v>
      </c>
      <c r="B2218" t="s">
        <v>880</v>
      </c>
      <c r="C2218" s="1">
        <v>45170</v>
      </c>
      <c r="D2218">
        <v>25923</v>
      </c>
      <c r="E2218">
        <v>714314</v>
      </c>
      <c r="F2218">
        <v>6.57</v>
      </c>
      <c r="G2218">
        <v>0.60000002399999997</v>
      </c>
      <c r="H2218">
        <v>623.27001949999999</v>
      </c>
    </row>
    <row r="2219" spans="1:8" x14ac:dyDescent="0.25">
      <c r="A2219" t="s">
        <v>217</v>
      </c>
      <c r="B2219" t="s">
        <v>880</v>
      </c>
      <c r="C2219" s="1">
        <v>45200</v>
      </c>
      <c r="D2219">
        <v>49128</v>
      </c>
      <c r="E2219">
        <v>763442</v>
      </c>
      <c r="F2219">
        <v>6.54</v>
      </c>
      <c r="G2219">
        <v>1.031999946</v>
      </c>
      <c r="H2219">
        <v>0</v>
      </c>
    </row>
    <row r="2220" spans="1:8" x14ac:dyDescent="0.25">
      <c r="A2220" t="s">
        <v>217</v>
      </c>
      <c r="B2220" t="s">
        <v>880</v>
      </c>
      <c r="C2220" s="1">
        <v>45231</v>
      </c>
      <c r="D2220">
        <v>34025</v>
      </c>
      <c r="E2220">
        <v>797467</v>
      </c>
      <c r="F2220">
        <v>6.56</v>
      </c>
      <c r="G2220">
        <v>0.73299998</v>
      </c>
      <c r="H2220">
        <v>1973.349976</v>
      </c>
    </row>
    <row r="2221" spans="1:8" x14ac:dyDescent="0.25">
      <c r="A2221" t="s">
        <v>217</v>
      </c>
      <c r="B2221" t="s">
        <v>880</v>
      </c>
      <c r="C2221" s="1">
        <v>45261</v>
      </c>
      <c r="D2221">
        <v>32548</v>
      </c>
      <c r="E2221">
        <v>830015</v>
      </c>
      <c r="F2221">
        <v>6.6</v>
      </c>
      <c r="G2221">
        <v>0.870999992</v>
      </c>
      <c r="H2221">
        <v>0</v>
      </c>
    </row>
    <row r="2222" spans="1:8" x14ac:dyDescent="0.25">
      <c r="A2222" t="s">
        <v>217</v>
      </c>
      <c r="B2222" t="s">
        <v>880</v>
      </c>
      <c r="C2222" s="1">
        <v>45292</v>
      </c>
      <c r="D2222">
        <v>35934</v>
      </c>
      <c r="E2222">
        <v>865949</v>
      </c>
      <c r="F2222">
        <v>6.5</v>
      </c>
      <c r="G2222">
        <v>0.838999987</v>
      </c>
      <c r="H2222">
        <v>3409.1201169999999</v>
      </c>
    </row>
    <row r="2223" spans="1:8" x14ac:dyDescent="0.25">
      <c r="A2223" t="s">
        <v>217</v>
      </c>
      <c r="B2223" t="s">
        <v>880</v>
      </c>
      <c r="C2223" s="1">
        <v>45323</v>
      </c>
      <c r="D2223">
        <v>41809</v>
      </c>
      <c r="E2223">
        <v>907758</v>
      </c>
      <c r="F2223">
        <v>6.38</v>
      </c>
      <c r="G2223">
        <v>0.86199998899999997</v>
      </c>
      <c r="H2223">
        <v>1661.660034</v>
      </c>
    </row>
    <row r="2224" spans="1:8" x14ac:dyDescent="0.25">
      <c r="A2224" t="s">
        <v>217</v>
      </c>
      <c r="B2224" t="s">
        <v>880</v>
      </c>
      <c r="C2224" s="1">
        <v>45352</v>
      </c>
      <c r="D2224">
        <v>36685</v>
      </c>
      <c r="E2224">
        <v>944443</v>
      </c>
      <c r="F2224">
        <v>6.34</v>
      </c>
      <c r="G2224">
        <v>0.870999992</v>
      </c>
      <c r="H2224">
        <v>343.98001099999999</v>
      </c>
    </row>
    <row r="2225" spans="1:8" x14ac:dyDescent="0.25">
      <c r="A2225" t="s">
        <v>217</v>
      </c>
      <c r="B2225" t="s">
        <v>880</v>
      </c>
      <c r="C2225" s="1">
        <v>45383</v>
      </c>
      <c r="D2225">
        <v>23621</v>
      </c>
      <c r="E2225">
        <v>968064</v>
      </c>
      <c r="F2225">
        <v>6.45</v>
      </c>
      <c r="G2225">
        <v>0.80000001200000004</v>
      </c>
      <c r="H2225">
        <v>0</v>
      </c>
    </row>
    <row r="2226" spans="1:8" x14ac:dyDescent="0.25">
      <c r="A2226" t="s">
        <v>217</v>
      </c>
      <c r="B2226" t="s">
        <v>880</v>
      </c>
      <c r="C2226" s="1">
        <v>45413</v>
      </c>
      <c r="D2226">
        <v>36841</v>
      </c>
      <c r="E2226">
        <v>1004905</v>
      </c>
      <c r="F2226">
        <v>6.56</v>
      </c>
      <c r="G2226">
        <v>0.838999987</v>
      </c>
      <c r="H2226">
        <v>0</v>
      </c>
    </row>
    <row r="2227" spans="1:8" x14ac:dyDescent="0.25">
      <c r="A2227" t="s">
        <v>217</v>
      </c>
      <c r="B2227" t="s">
        <v>880</v>
      </c>
      <c r="C2227" s="1">
        <v>45444</v>
      </c>
      <c r="D2227">
        <v>28485</v>
      </c>
      <c r="E2227">
        <v>1033390</v>
      </c>
      <c r="F2227">
        <v>6.54</v>
      </c>
      <c r="G2227">
        <v>0.60000002399999997</v>
      </c>
      <c r="H2227">
        <v>5027.4399409999996</v>
      </c>
    </row>
    <row r="2228" spans="1:8" x14ac:dyDescent="0.25">
      <c r="A2228" t="s">
        <v>217</v>
      </c>
      <c r="B2228" t="s">
        <v>880</v>
      </c>
      <c r="C2228" s="1">
        <v>45474</v>
      </c>
      <c r="D2228">
        <v>28316</v>
      </c>
      <c r="E2228">
        <v>1061706</v>
      </c>
      <c r="F2228">
        <v>6.53</v>
      </c>
      <c r="G2228">
        <v>0.676999986</v>
      </c>
      <c r="H2228">
        <v>0</v>
      </c>
    </row>
    <row r="2229" spans="1:8" x14ac:dyDescent="0.25">
      <c r="A2229" t="s">
        <v>217</v>
      </c>
      <c r="B2229" t="s">
        <v>880</v>
      </c>
      <c r="C2229" s="1">
        <v>45505</v>
      </c>
      <c r="D2229">
        <v>19711</v>
      </c>
      <c r="E2229">
        <v>1081417</v>
      </c>
      <c r="F2229">
        <v>6.52</v>
      </c>
      <c r="G2229">
        <v>0.515999973</v>
      </c>
      <c r="H2229">
        <v>2485.3500979999999</v>
      </c>
    </row>
    <row r="2230" spans="1:8" x14ac:dyDescent="0.25">
      <c r="A2230" t="s">
        <v>217</v>
      </c>
      <c r="B2230" t="s">
        <v>880</v>
      </c>
      <c r="C2230" s="1">
        <v>45536</v>
      </c>
      <c r="D2230">
        <v>22028</v>
      </c>
      <c r="E2230">
        <v>1103445</v>
      </c>
      <c r="F2230">
        <v>6.61</v>
      </c>
      <c r="G2230">
        <v>0.633000016</v>
      </c>
      <c r="H2230">
        <v>5803.5498049999997</v>
      </c>
    </row>
    <row r="2231" spans="1:8" x14ac:dyDescent="0.25">
      <c r="A2231" t="s">
        <v>217</v>
      </c>
      <c r="B2231" t="s">
        <v>880</v>
      </c>
      <c r="C2231" s="1">
        <v>45566</v>
      </c>
      <c r="D2231">
        <v>38096</v>
      </c>
      <c r="E2231">
        <v>1141541</v>
      </c>
      <c r="F2231">
        <v>6.58</v>
      </c>
      <c r="G2231">
        <v>0.935000002</v>
      </c>
      <c r="H2231">
        <v>0</v>
      </c>
    </row>
    <row r="2232" spans="1:8" x14ac:dyDescent="0.25">
      <c r="A2232" t="s">
        <v>217</v>
      </c>
      <c r="B2232" t="s">
        <v>880</v>
      </c>
      <c r="C2232" s="1">
        <v>45597</v>
      </c>
      <c r="D2232">
        <v>28445</v>
      </c>
      <c r="E2232">
        <v>1169986</v>
      </c>
      <c r="F2232">
        <v>6.56</v>
      </c>
      <c r="G2232">
        <v>0.80000001200000004</v>
      </c>
      <c r="H2232">
        <v>0</v>
      </c>
    </row>
    <row r="2233" spans="1:8" x14ac:dyDescent="0.25">
      <c r="A2233" t="s">
        <v>217</v>
      </c>
      <c r="B2233" t="s">
        <v>880</v>
      </c>
      <c r="C2233" s="1">
        <v>45627</v>
      </c>
      <c r="D2233">
        <v>25826</v>
      </c>
      <c r="E2233">
        <v>1195812</v>
      </c>
      <c r="F2233">
        <v>6.45</v>
      </c>
      <c r="G2233">
        <v>0.644999981</v>
      </c>
      <c r="H2233">
        <v>0</v>
      </c>
    </row>
    <row r="2234" spans="1:8" x14ac:dyDescent="0.25">
      <c r="A2234" t="s">
        <v>218</v>
      </c>
      <c r="B2234" t="s">
        <v>879</v>
      </c>
      <c r="C2234" s="1">
        <v>44562</v>
      </c>
      <c r="D2234">
        <v>43257</v>
      </c>
      <c r="E2234">
        <v>43257</v>
      </c>
      <c r="F2234">
        <v>6.63</v>
      </c>
      <c r="G2234">
        <v>0.870999992</v>
      </c>
      <c r="H2234">
        <v>2986.6201169999999</v>
      </c>
    </row>
    <row r="2235" spans="1:8" x14ac:dyDescent="0.25">
      <c r="A2235" t="s">
        <v>218</v>
      </c>
      <c r="B2235" t="s">
        <v>879</v>
      </c>
      <c r="C2235" s="1">
        <v>44593</v>
      </c>
      <c r="D2235">
        <v>23582</v>
      </c>
      <c r="E2235">
        <v>66839</v>
      </c>
      <c r="F2235">
        <v>6.49</v>
      </c>
      <c r="G2235">
        <v>0.67900002000000004</v>
      </c>
      <c r="H2235">
        <v>0</v>
      </c>
    </row>
    <row r="2236" spans="1:8" x14ac:dyDescent="0.25">
      <c r="A2236" t="s">
        <v>218</v>
      </c>
      <c r="B2236" t="s">
        <v>879</v>
      </c>
      <c r="C2236" s="1">
        <v>44621</v>
      </c>
      <c r="D2236">
        <v>40984</v>
      </c>
      <c r="E2236">
        <v>107823</v>
      </c>
      <c r="F2236">
        <v>6.47</v>
      </c>
      <c r="G2236">
        <v>0.967999995</v>
      </c>
      <c r="H2236">
        <v>0</v>
      </c>
    </row>
    <row r="2237" spans="1:8" x14ac:dyDescent="0.25">
      <c r="A2237" t="s">
        <v>218</v>
      </c>
      <c r="B2237" t="s">
        <v>879</v>
      </c>
      <c r="C2237" s="1">
        <v>44652</v>
      </c>
      <c r="D2237">
        <v>25309</v>
      </c>
      <c r="E2237">
        <v>133132</v>
      </c>
      <c r="F2237">
        <v>6.44</v>
      </c>
      <c r="G2237">
        <v>0.60000002399999997</v>
      </c>
      <c r="H2237">
        <v>4032.4499510000001</v>
      </c>
    </row>
    <row r="2238" spans="1:8" x14ac:dyDescent="0.25">
      <c r="A2238" t="s">
        <v>218</v>
      </c>
      <c r="B2238" t="s">
        <v>879</v>
      </c>
      <c r="C2238" s="1">
        <v>44682</v>
      </c>
      <c r="D2238">
        <v>51444</v>
      </c>
      <c r="E2238">
        <v>184576</v>
      </c>
      <c r="F2238">
        <v>6.47</v>
      </c>
      <c r="G2238">
        <v>1.128999949</v>
      </c>
      <c r="H2238">
        <v>0</v>
      </c>
    </row>
    <row r="2239" spans="1:8" x14ac:dyDescent="0.25">
      <c r="A2239" t="s">
        <v>218</v>
      </c>
      <c r="B2239" t="s">
        <v>879</v>
      </c>
      <c r="C2239" s="1">
        <v>44713</v>
      </c>
      <c r="D2239">
        <v>40539</v>
      </c>
      <c r="E2239">
        <v>225115</v>
      </c>
      <c r="F2239">
        <v>6.53</v>
      </c>
      <c r="G2239">
        <v>0.89999997600000003</v>
      </c>
      <c r="H2239">
        <v>2130.330078</v>
      </c>
    </row>
    <row r="2240" spans="1:8" x14ac:dyDescent="0.25">
      <c r="A2240" t="s">
        <v>218</v>
      </c>
      <c r="B2240" t="s">
        <v>879</v>
      </c>
      <c r="C2240" s="1">
        <v>44743</v>
      </c>
      <c r="D2240">
        <v>25999</v>
      </c>
      <c r="E2240">
        <v>251114</v>
      </c>
      <c r="F2240">
        <v>6.48</v>
      </c>
      <c r="G2240">
        <v>0.676999986</v>
      </c>
      <c r="H2240">
        <v>0</v>
      </c>
    </row>
    <row r="2241" spans="1:8" x14ac:dyDescent="0.25">
      <c r="A2241" t="s">
        <v>218</v>
      </c>
      <c r="B2241" t="s">
        <v>879</v>
      </c>
      <c r="C2241" s="1">
        <v>44774</v>
      </c>
      <c r="D2241">
        <v>30214</v>
      </c>
      <c r="E2241">
        <v>281328</v>
      </c>
      <c r="F2241">
        <v>6.55</v>
      </c>
      <c r="G2241">
        <v>0.709999979</v>
      </c>
      <c r="H2241">
        <v>2040.219971</v>
      </c>
    </row>
    <row r="2242" spans="1:8" x14ac:dyDescent="0.25">
      <c r="A2242" t="s">
        <v>218</v>
      </c>
      <c r="B2242" t="s">
        <v>879</v>
      </c>
      <c r="C2242" s="1">
        <v>44805</v>
      </c>
      <c r="D2242">
        <v>37264</v>
      </c>
      <c r="E2242">
        <v>318592</v>
      </c>
      <c r="F2242">
        <v>6.52</v>
      </c>
      <c r="G2242">
        <v>0.89999997600000003</v>
      </c>
      <c r="H2242">
        <v>3509.73999</v>
      </c>
    </row>
    <row r="2243" spans="1:8" x14ac:dyDescent="0.25">
      <c r="A2243" t="s">
        <v>218</v>
      </c>
      <c r="B2243" t="s">
        <v>879</v>
      </c>
      <c r="C2243" s="1">
        <v>44835</v>
      </c>
      <c r="D2243">
        <v>43717</v>
      </c>
      <c r="E2243">
        <v>362309</v>
      </c>
      <c r="F2243">
        <v>6.57</v>
      </c>
      <c r="G2243">
        <v>0.773999989</v>
      </c>
      <c r="H2243">
        <v>0</v>
      </c>
    </row>
    <row r="2244" spans="1:8" x14ac:dyDescent="0.25">
      <c r="A2244" t="s">
        <v>218</v>
      </c>
      <c r="B2244" t="s">
        <v>879</v>
      </c>
      <c r="C2244" s="1">
        <v>44866</v>
      </c>
      <c r="D2244">
        <v>26495</v>
      </c>
      <c r="E2244">
        <v>388804</v>
      </c>
      <c r="F2244">
        <v>6.57</v>
      </c>
      <c r="G2244">
        <v>0.56699997199999996</v>
      </c>
      <c r="H2244">
        <v>880.90002440000001</v>
      </c>
    </row>
    <row r="2245" spans="1:8" x14ac:dyDescent="0.25">
      <c r="A2245" t="s">
        <v>218</v>
      </c>
      <c r="B2245" t="s">
        <v>879</v>
      </c>
      <c r="C2245" s="1">
        <v>44896</v>
      </c>
      <c r="D2245">
        <v>40656</v>
      </c>
      <c r="E2245">
        <v>429460</v>
      </c>
      <c r="F2245">
        <v>6.47</v>
      </c>
      <c r="G2245">
        <v>0.870999992</v>
      </c>
      <c r="H2245">
        <v>0</v>
      </c>
    </row>
    <row r="2246" spans="1:8" x14ac:dyDescent="0.25">
      <c r="A2246" t="s">
        <v>218</v>
      </c>
      <c r="B2246" t="s">
        <v>879</v>
      </c>
      <c r="C2246" s="1">
        <v>44927</v>
      </c>
      <c r="D2246">
        <v>34119</v>
      </c>
      <c r="E2246">
        <v>463579</v>
      </c>
      <c r="F2246">
        <v>6.43</v>
      </c>
      <c r="G2246">
        <v>0.870999992</v>
      </c>
      <c r="H2246">
        <v>0</v>
      </c>
    </row>
    <row r="2247" spans="1:8" x14ac:dyDescent="0.25">
      <c r="A2247" t="s">
        <v>218</v>
      </c>
      <c r="B2247" t="s">
        <v>879</v>
      </c>
      <c r="C2247" s="1">
        <v>44958</v>
      </c>
      <c r="D2247">
        <v>36305</v>
      </c>
      <c r="E2247">
        <v>499884</v>
      </c>
      <c r="F2247">
        <v>6.36</v>
      </c>
      <c r="G2247">
        <v>0.963999987</v>
      </c>
      <c r="H2247">
        <v>0</v>
      </c>
    </row>
    <row r="2248" spans="1:8" x14ac:dyDescent="0.25">
      <c r="A2248" t="s">
        <v>218</v>
      </c>
      <c r="B2248" t="s">
        <v>879</v>
      </c>
      <c r="C2248" s="1">
        <v>44986</v>
      </c>
      <c r="D2248">
        <v>35220</v>
      </c>
      <c r="E2248">
        <v>535104</v>
      </c>
      <c r="F2248">
        <v>6.52</v>
      </c>
      <c r="G2248">
        <v>0.741999984</v>
      </c>
      <c r="H2248">
        <v>2013.630005</v>
      </c>
    </row>
    <row r="2249" spans="1:8" x14ac:dyDescent="0.25">
      <c r="A2249" t="s">
        <v>218</v>
      </c>
      <c r="B2249" t="s">
        <v>879</v>
      </c>
      <c r="C2249" s="1">
        <v>45017</v>
      </c>
      <c r="D2249">
        <v>22936</v>
      </c>
      <c r="E2249">
        <v>558040</v>
      </c>
      <c r="F2249">
        <v>6.6</v>
      </c>
      <c r="G2249">
        <v>0.60000002399999997</v>
      </c>
      <c r="H2249">
        <v>1191.5</v>
      </c>
    </row>
    <row r="2250" spans="1:8" x14ac:dyDescent="0.25">
      <c r="A2250" t="s">
        <v>218</v>
      </c>
      <c r="B2250" t="s">
        <v>879</v>
      </c>
      <c r="C2250" s="1">
        <v>45047</v>
      </c>
      <c r="D2250">
        <v>30296</v>
      </c>
      <c r="E2250">
        <v>588336</v>
      </c>
      <c r="F2250">
        <v>6.7</v>
      </c>
      <c r="G2250">
        <v>0.676999986</v>
      </c>
      <c r="H2250">
        <v>0</v>
      </c>
    </row>
    <row r="2251" spans="1:8" x14ac:dyDescent="0.25">
      <c r="A2251" t="s">
        <v>218</v>
      </c>
      <c r="B2251" t="s">
        <v>879</v>
      </c>
      <c r="C2251" s="1">
        <v>45078</v>
      </c>
      <c r="D2251">
        <v>34675</v>
      </c>
      <c r="E2251">
        <v>623011</v>
      </c>
      <c r="F2251">
        <v>6.59</v>
      </c>
      <c r="G2251">
        <v>0.73299998</v>
      </c>
      <c r="H2251">
        <v>7405.1801759999998</v>
      </c>
    </row>
    <row r="2252" spans="1:8" x14ac:dyDescent="0.25">
      <c r="A2252" t="s">
        <v>218</v>
      </c>
      <c r="B2252" t="s">
        <v>879</v>
      </c>
      <c r="C2252" s="1">
        <v>45108</v>
      </c>
      <c r="D2252">
        <v>20763</v>
      </c>
      <c r="E2252">
        <v>643774</v>
      </c>
      <c r="F2252">
        <v>6.5</v>
      </c>
      <c r="G2252">
        <v>0.58099997000000003</v>
      </c>
      <c r="H2252">
        <v>0</v>
      </c>
    </row>
    <row r="2253" spans="1:8" x14ac:dyDescent="0.25">
      <c r="A2253" t="s">
        <v>218</v>
      </c>
      <c r="B2253" t="s">
        <v>879</v>
      </c>
      <c r="C2253" s="1">
        <v>45139</v>
      </c>
      <c r="D2253">
        <v>33973</v>
      </c>
      <c r="E2253">
        <v>677747</v>
      </c>
      <c r="F2253">
        <v>6.39</v>
      </c>
      <c r="G2253">
        <v>0.870999992</v>
      </c>
      <c r="H2253">
        <v>0</v>
      </c>
    </row>
    <row r="2254" spans="1:8" x14ac:dyDescent="0.25">
      <c r="A2254" t="s">
        <v>218</v>
      </c>
      <c r="B2254" t="s">
        <v>879</v>
      </c>
      <c r="C2254" s="1">
        <v>45170</v>
      </c>
      <c r="D2254">
        <v>33140</v>
      </c>
      <c r="E2254">
        <v>710887</v>
      </c>
      <c r="F2254">
        <v>6.4</v>
      </c>
      <c r="G2254">
        <v>0.80000001200000004</v>
      </c>
      <c r="H2254">
        <v>2873.25</v>
      </c>
    </row>
    <row r="2255" spans="1:8" x14ac:dyDescent="0.25">
      <c r="A2255" t="s">
        <v>218</v>
      </c>
      <c r="B2255" t="s">
        <v>879</v>
      </c>
      <c r="C2255" s="1">
        <v>45200</v>
      </c>
      <c r="D2255">
        <v>32230</v>
      </c>
      <c r="E2255">
        <v>743117</v>
      </c>
      <c r="F2255">
        <v>6.36</v>
      </c>
      <c r="G2255">
        <v>0.741999984</v>
      </c>
      <c r="H2255">
        <v>0</v>
      </c>
    </row>
    <row r="2256" spans="1:8" x14ac:dyDescent="0.25">
      <c r="A2256" t="s">
        <v>218</v>
      </c>
      <c r="B2256" t="s">
        <v>879</v>
      </c>
      <c r="C2256" s="1">
        <v>45231</v>
      </c>
      <c r="D2256">
        <v>36588</v>
      </c>
      <c r="E2256">
        <v>779705</v>
      </c>
      <c r="F2256">
        <v>6.34</v>
      </c>
      <c r="G2256">
        <v>0.83300000399999996</v>
      </c>
      <c r="H2256">
        <v>2439.179932</v>
      </c>
    </row>
    <row r="2257" spans="1:8" x14ac:dyDescent="0.25">
      <c r="A2257" t="s">
        <v>218</v>
      </c>
      <c r="B2257" t="s">
        <v>879</v>
      </c>
      <c r="C2257" s="1">
        <v>45261</v>
      </c>
      <c r="D2257">
        <v>51901</v>
      </c>
      <c r="E2257">
        <v>831606</v>
      </c>
      <c r="F2257">
        <v>6.39</v>
      </c>
      <c r="G2257">
        <v>0.902999997</v>
      </c>
      <c r="H2257">
        <v>173.2400055</v>
      </c>
    </row>
    <row r="2258" spans="1:8" x14ac:dyDescent="0.25">
      <c r="A2258" t="s">
        <v>218</v>
      </c>
      <c r="B2258" t="s">
        <v>879</v>
      </c>
      <c r="C2258" s="1">
        <v>45292</v>
      </c>
      <c r="D2258">
        <v>37434</v>
      </c>
      <c r="E2258">
        <v>869040</v>
      </c>
      <c r="F2258">
        <v>6.4</v>
      </c>
      <c r="G2258">
        <v>0.805999994</v>
      </c>
      <c r="H2258">
        <v>479.0400085</v>
      </c>
    </row>
    <row r="2259" spans="1:8" x14ac:dyDescent="0.25">
      <c r="A2259" t="s">
        <v>218</v>
      </c>
      <c r="B2259" t="s">
        <v>879</v>
      </c>
      <c r="C2259" s="1">
        <v>45323</v>
      </c>
      <c r="D2259">
        <v>33813</v>
      </c>
      <c r="E2259">
        <v>902853</v>
      </c>
      <c r="F2259">
        <v>6.45</v>
      </c>
      <c r="G2259">
        <v>0.86199998899999997</v>
      </c>
      <c r="H2259">
        <v>0</v>
      </c>
    </row>
    <row r="2260" spans="1:8" x14ac:dyDescent="0.25">
      <c r="A2260" t="s">
        <v>218</v>
      </c>
      <c r="B2260" t="s">
        <v>879</v>
      </c>
      <c r="C2260" s="1">
        <v>45352</v>
      </c>
      <c r="D2260">
        <v>29246</v>
      </c>
      <c r="E2260">
        <v>932099</v>
      </c>
      <c r="F2260">
        <v>6.49</v>
      </c>
      <c r="G2260">
        <v>0.805999994</v>
      </c>
      <c r="H2260">
        <v>0</v>
      </c>
    </row>
    <row r="2261" spans="1:8" x14ac:dyDescent="0.25">
      <c r="A2261" t="s">
        <v>218</v>
      </c>
      <c r="B2261" t="s">
        <v>879</v>
      </c>
      <c r="C2261" s="1">
        <v>45383</v>
      </c>
      <c r="D2261">
        <v>29085</v>
      </c>
      <c r="E2261">
        <v>961184</v>
      </c>
      <c r="F2261">
        <v>6.57</v>
      </c>
      <c r="G2261">
        <v>0.69999998799999996</v>
      </c>
      <c r="H2261">
        <v>0</v>
      </c>
    </row>
    <row r="2262" spans="1:8" x14ac:dyDescent="0.25">
      <c r="A2262" t="s">
        <v>218</v>
      </c>
      <c r="B2262" t="s">
        <v>879</v>
      </c>
      <c r="C2262" s="1">
        <v>45413</v>
      </c>
      <c r="D2262">
        <v>38852</v>
      </c>
      <c r="E2262">
        <v>1000036</v>
      </c>
      <c r="F2262">
        <v>6.63</v>
      </c>
      <c r="G2262">
        <v>0.935000002</v>
      </c>
      <c r="H2262">
        <v>3513.0500489999999</v>
      </c>
    </row>
    <row r="2263" spans="1:8" x14ac:dyDescent="0.25">
      <c r="A2263" t="s">
        <v>218</v>
      </c>
      <c r="B2263" t="s">
        <v>879</v>
      </c>
      <c r="C2263" s="1">
        <v>45444</v>
      </c>
      <c r="D2263">
        <v>46536</v>
      </c>
      <c r="E2263">
        <v>1046572</v>
      </c>
      <c r="F2263">
        <v>6.62</v>
      </c>
      <c r="G2263">
        <v>1.0329999919999999</v>
      </c>
      <c r="H2263">
        <v>1844.329956</v>
      </c>
    </row>
    <row r="2264" spans="1:8" x14ac:dyDescent="0.25">
      <c r="A2264" t="s">
        <v>218</v>
      </c>
      <c r="B2264" t="s">
        <v>879</v>
      </c>
      <c r="C2264" s="1">
        <v>45474</v>
      </c>
      <c r="D2264">
        <v>30455</v>
      </c>
      <c r="E2264">
        <v>1077027</v>
      </c>
      <c r="F2264">
        <v>6.66</v>
      </c>
      <c r="G2264">
        <v>0.741999984</v>
      </c>
      <c r="H2264">
        <v>1102.469971</v>
      </c>
    </row>
    <row r="2265" spans="1:8" x14ac:dyDescent="0.25">
      <c r="A2265" t="s">
        <v>218</v>
      </c>
      <c r="B2265" t="s">
        <v>879</v>
      </c>
      <c r="C2265" s="1">
        <v>45505</v>
      </c>
      <c r="D2265">
        <v>37161</v>
      </c>
      <c r="E2265">
        <v>1114188</v>
      </c>
      <c r="F2265">
        <v>6.65</v>
      </c>
      <c r="G2265">
        <v>0.870999992</v>
      </c>
      <c r="H2265">
        <v>3615.5600589999999</v>
      </c>
    </row>
    <row r="2266" spans="1:8" x14ac:dyDescent="0.25">
      <c r="A2266" t="s">
        <v>218</v>
      </c>
      <c r="B2266" t="s">
        <v>879</v>
      </c>
      <c r="C2266" s="1">
        <v>45536</v>
      </c>
      <c r="D2266">
        <v>32623</v>
      </c>
      <c r="E2266">
        <v>1146811</v>
      </c>
      <c r="F2266">
        <v>6.61</v>
      </c>
      <c r="G2266">
        <v>0.66699999600000004</v>
      </c>
      <c r="H2266">
        <v>0</v>
      </c>
    </row>
    <row r="2267" spans="1:8" x14ac:dyDescent="0.25">
      <c r="A2267" t="s">
        <v>218</v>
      </c>
      <c r="B2267" t="s">
        <v>879</v>
      </c>
      <c r="C2267" s="1">
        <v>45566</v>
      </c>
      <c r="D2267">
        <v>32513</v>
      </c>
      <c r="E2267">
        <v>1179324</v>
      </c>
      <c r="F2267">
        <v>6.56</v>
      </c>
      <c r="G2267">
        <v>0.773999989</v>
      </c>
      <c r="H2267">
        <v>2663.929932</v>
      </c>
    </row>
    <row r="2268" spans="1:8" x14ac:dyDescent="0.25">
      <c r="A2268" t="s">
        <v>218</v>
      </c>
      <c r="B2268" t="s">
        <v>879</v>
      </c>
      <c r="C2268" s="1">
        <v>45597</v>
      </c>
      <c r="D2268">
        <v>37028</v>
      </c>
      <c r="E2268">
        <v>1216352</v>
      </c>
      <c r="F2268">
        <v>6.48</v>
      </c>
      <c r="G2268">
        <v>1.0329999919999999</v>
      </c>
      <c r="H2268">
        <v>0</v>
      </c>
    </row>
    <row r="2269" spans="1:8" x14ac:dyDescent="0.25">
      <c r="A2269" t="s">
        <v>218</v>
      </c>
      <c r="B2269" t="s">
        <v>879</v>
      </c>
      <c r="C2269" s="1">
        <v>45627</v>
      </c>
      <c r="D2269">
        <v>52122</v>
      </c>
      <c r="E2269">
        <v>1268474</v>
      </c>
      <c r="F2269">
        <v>6.56</v>
      </c>
      <c r="G2269">
        <v>1.194000006</v>
      </c>
      <c r="H2269">
        <v>0</v>
      </c>
    </row>
    <row r="2270" spans="1:8" x14ac:dyDescent="0.25">
      <c r="A2270" t="s">
        <v>219</v>
      </c>
      <c r="B2270" t="s">
        <v>876</v>
      </c>
      <c r="C2270" s="1">
        <v>44562</v>
      </c>
      <c r="D2270">
        <v>36306</v>
      </c>
      <c r="E2270">
        <v>36306</v>
      </c>
      <c r="F2270">
        <v>6.55</v>
      </c>
      <c r="G2270">
        <v>0.935000002</v>
      </c>
      <c r="H2270">
        <v>0</v>
      </c>
    </row>
    <row r="2271" spans="1:8" x14ac:dyDescent="0.25">
      <c r="A2271" t="s">
        <v>219</v>
      </c>
      <c r="B2271" t="s">
        <v>876</v>
      </c>
      <c r="C2271" s="1">
        <v>44593</v>
      </c>
      <c r="D2271">
        <v>44182</v>
      </c>
      <c r="E2271">
        <v>80488</v>
      </c>
      <c r="F2271">
        <v>6.56</v>
      </c>
      <c r="G2271">
        <v>1.1430000069999999</v>
      </c>
      <c r="H2271">
        <v>0</v>
      </c>
    </row>
    <row r="2272" spans="1:8" x14ac:dyDescent="0.25">
      <c r="A2272" t="s">
        <v>219</v>
      </c>
      <c r="B2272" t="s">
        <v>876</v>
      </c>
      <c r="C2272" s="1">
        <v>44621</v>
      </c>
      <c r="D2272">
        <v>35229</v>
      </c>
      <c r="E2272">
        <v>115717</v>
      </c>
      <c r="F2272">
        <v>6.58</v>
      </c>
      <c r="G2272">
        <v>0.805999994</v>
      </c>
      <c r="H2272">
        <v>1947.849976</v>
      </c>
    </row>
    <row r="2273" spans="1:8" x14ac:dyDescent="0.25">
      <c r="A2273" t="s">
        <v>219</v>
      </c>
      <c r="B2273" t="s">
        <v>876</v>
      </c>
      <c r="C2273" s="1">
        <v>44652</v>
      </c>
      <c r="D2273">
        <v>41665</v>
      </c>
      <c r="E2273">
        <v>157382</v>
      </c>
      <c r="F2273">
        <v>6.56</v>
      </c>
      <c r="G2273">
        <v>0.866999984</v>
      </c>
      <c r="H2273">
        <v>491.8399963</v>
      </c>
    </row>
    <row r="2274" spans="1:8" x14ac:dyDescent="0.25">
      <c r="A2274" t="s">
        <v>219</v>
      </c>
      <c r="B2274" t="s">
        <v>876</v>
      </c>
      <c r="C2274" s="1">
        <v>44682</v>
      </c>
      <c r="D2274">
        <v>36728</v>
      </c>
      <c r="E2274">
        <v>194110</v>
      </c>
      <c r="F2274">
        <v>6.53</v>
      </c>
      <c r="G2274">
        <v>0.773999989</v>
      </c>
      <c r="H2274">
        <v>0</v>
      </c>
    </row>
    <row r="2275" spans="1:8" x14ac:dyDescent="0.25">
      <c r="A2275" t="s">
        <v>219</v>
      </c>
      <c r="B2275" t="s">
        <v>876</v>
      </c>
      <c r="C2275" s="1">
        <v>44713</v>
      </c>
      <c r="D2275">
        <v>47577</v>
      </c>
      <c r="E2275">
        <v>241687</v>
      </c>
      <c r="F2275">
        <v>6.44</v>
      </c>
      <c r="G2275">
        <v>1.0329999919999999</v>
      </c>
      <c r="H2275">
        <v>486.42001340000002</v>
      </c>
    </row>
    <row r="2276" spans="1:8" x14ac:dyDescent="0.25">
      <c r="A2276" t="s">
        <v>219</v>
      </c>
      <c r="B2276" t="s">
        <v>876</v>
      </c>
      <c r="C2276" s="1">
        <v>44743</v>
      </c>
      <c r="D2276">
        <v>40592</v>
      </c>
      <c r="E2276">
        <v>282279</v>
      </c>
      <c r="F2276">
        <v>6.44</v>
      </c>
      <c r="G2276">
        <v>0.773999989</v>
      </c>
      <c r="H2276">
        <v>1133.089966</v>
      </c>
    </row>
    <row r="2277" spans="1:8" x14ac:dyDescent="0.25">
      <c r="A2277" t="s">
        <v>219</v>
      </c>
      <c r="B2277" t="s">
        <v>876</v>
      </c>
      <c r="C2277" s="1">
        <v>44774</v>
      </c>
      <c r="D2277">
        <v>33993</v>
      </c>
      <c r="E2277">
        <v>316272</v>
      </c>
      <c r="F2277">
        <v>6.49</v>
      </c>
      <c r="G2277">
        <v>0.838999987</v>
      </c>
      <c r="H2277">
        <v>3062.070068</v>
      </c>
    </row>
    <row r="2278" spans="1:8" x14ac:dyDescent="0.25">
      <c r="A2278" t="s">
        <v>219</v>
      </c>
      <c r="B2278" t="s">
        <v>876</v>
      </c>
      <c r="C2278" s="1">
        <v>44805</v>
      </c>
      <c r="D2278">
        <v>26868</v>
      </c>
      <c r="E2278">
        <v>343140</v>
      </c>
      <c r="F2278">
        <v>6.48</v>
      </c>
      <c r="G2278">
        <v>0.66699999600000004</v>
      </c>
      <c r="H2278">
        <v>668.39001459999997</v>
      </c>
    </row>
    <row r="2279" spans="1:8" x14ac:dyDescent="0.25">
      <c r="A2279" t="s">
        <v>219</v>
      </c>
      <c r="B2279" t="s">
        <v>876</v>
      </c>
      <c r="C2279" s="1">
        <v>44835</v>
      </c>
      <c r="D2279">
        <v>39680</v>
      </c>
      <c r="E2279">
        <v>382820</v>
      </c>
      <c r="F2279">
        <v>6.47</v>
      </c>
      <c r="G2279">
        <v>0.902999997</v>
      </c>
      <c r="H2279">
        <v>0</v>
      </c>
    </row>
    <row r="2280" spans="1:8" x14ac:dyDescent="0.25">
      <c r="A2280" t="s">
        <v>219</v>
      </c>
      <c r="B2280" t="s">
        <v>876</v>
      </c>
      <c r="C2280" s="1">
        <v>44866</v>
      </c>
      <c r="D2280">
        <v>36983</v>
      </c>
      <c r="E2280">
        <v>419803</v>
      </c>
      <c r="F2280">
        <v>6.42</v>
      </c>
      <c r="G2280">
        <v>0.89999997600000003</v>
      </c>
      <c r="H2280">
        <v>3380.1201169999999</v>
      </c>
    </row>
    <row r="2281" spans="1:8" x14ac:dyDescent="0.25">
      <c r="A2281" t="s">
        <v>219</v>
      </c>
      <c r="B2281" t="s">
        <v>876</v>
      </c>
      <c r="C2281" s="1">
        <v>44896</v>
      </c>
      <c r="D2281">
        <v>21826</v>
      </c>
      <c r="E2281">
        <v>441629</v>
      </c>
      <c r="F2281">
        <v>6.49</v>
      </c>
      <c r="G2281">
        <v>0.644999981</v>
      </c>
      <c r="H2281">
        <v>2046.4300539999999</v>
      </c>
    </row>
    <row r="2282" spans="1:8" x14ac:dyDescent="0.25">
      <c r="A2282" t="s">
        <v>219</v>
      </c>
      <c r="B2282" t="s">
        <v>876</v>
      </c>
      <c r="C2282" s="1">
        <v>44927</v>
      </c>
      <c r="D2282">
        <v>41445</v>
      </c>
      <c r="E2282">
        <v>483074</v>
      </c>
      <c r="F2282">
        <v>6.51</v>
      </c>
      <c r="G2282">
        <v>1.065000057</v>
      </c>
      <c r="H2282">
        <v>522.09997559999999</v>
      </c>
    </row>
    <row r="2283" spans="1:8" x14ac:dyDescent="0.25">
      <c r="A2283" t="s">
        <v>219</v>
      </c>
      <c r="B2283" t="s">
        <v>876</v>
      </c>
      <c r="C2283" s="1">
        <v>44958</v>
      </c>
      <c r="D2283">
        <v>25388</v>
      </c>
      <c r="E2283">
        <v>508462</v>
      </c>
      <c r="F2283">
        <v>6.54</v>
      </c>
      <c r="G2283">
        <v>0.64300000700000004</v>
      </c>
      <c r="H2283">
        <v>3154.8100589999999</v>
      </c>
    </row>
    <row r="2284" spans="1:8" x14ac:dyDescent="0.25">
      <c r="A2284" t="s">
        <v>219</v>
      </c>
      <c r="B2284" t="s">
        <v>876</v>
      </c>
      <c r="C2284" s="1">
        <v>44986</v>
      </c>
      <c r="D2284">
        <v>33518</v>
      </c>
      <c r="E2284">
        <v>541980</v>
      </c>
      <c r="F2284">
        <v>6.49</v>
      </c>
      <c r="G2284">
        <v>0.870999992</v>
      </c>
      <c r="H2284">
        <v>3777.580078</v>
      </c>
    </row>
    <row r="2285" spans="1:8" x14ac:dyDescent="0.25">
      <c r="A2285" t="s">
        <v>219</v>
      </c>
      <c r="B2285" t="s">
        <v>876</v>
      </c>
      <c r="C2285" s="1">
        <v>45017</v>
      </c>
      <c r="D2285">
        <v>25838</v>
      </c>
      <c r="E2285">
        <v>567818</v>
      </c>
      <c r="F2285">
        <v>6.52</v>
      </c>
      <c r="G2285">
        <v>0.56699997199999996</v>
      </c>
      <c r="H2285">
        <v>0</v>
      </c>
    </row>
    <row r="2286" spans="1:8" x14ac:dyDescent="0.25">
      <c r="A2286" t="s">
        <v>219</v>
      </c>
      <c r="B2286" t="s">
        <v>876</v>
      </c>
      <c r="C2286" s="1">
        <v>45047</v>
      </c>
      <c r="D2286">
        <v>25387</v>
      </c>
      <c r="E2286">
        <v>593205</v>
      </c>
      <c r="F2286">
        <v>6.55</v>
      </c>
      <c r="G2286">
        <v>0.709999979</v>
      </c>
      <c r="H2286">
        <v>3510.0500489999999</v>
      </c>
    </row>
    <row r="2287" spans="1:8" x14ac:dyDescent="0.25">
      <c r="A2287" t="s">
        <v>219</v>
      </c>
      <c r="B2287" t="s">
        <v>876</v>
      </c>
      <c r="C2287" s="1">
        <v>45078</v>
      </c>
      <c r="D2287">
        <v>46039</v>
      </c>
      <c r="E2287">
        <v>639244</v>
      </c>
      <c r="F2287">
        <v>6.61</v>
      </c>
      <c r="G2287">
        <v>0.96700000799999997</v>
      </c>
      <c r="H2287">
        <v>0</v>
      </c>
    </row>
    <row r="2288" spans="1:8" x14ac:dyDescent="0.25">
      <c r="A2288" t="s">
        <v>219</v>
      </c>
      <c r="B2288" t="s">
        <v>876</v>
      </c>
      <c r="C2288" s="1">
        <v>45108</v>
      </c>
      <c r="D2288">
        <v>38427</v>
      </c>
      <c r="E2288">
        <v>677671</v>
      </c>
      <c r="F2288">
        <v>6.6</v>
      </c>
      <c r="G2288">
        <v>0.741999984</v>
      </c>
      <c r="H2288">
        <v>0</v>
      </c>
    </row>
    <row r="2289" spans="1:8" x14ac:dyDescent="0.25">
      <c r="A2289" t="s">
        <v>219</v>
      </c>
      <c r="B2289" t="s">
        <v>876</v>
      </c>
      <c r="C2289" s="1">
        <v>45139</v>
      </c>
      <c r="D2289">
        <v>44188</v>
      </c>
      <c r="E2289">
        <v>721859</v>
      </c>
      <c r="F2289">
        <v>6.48</v>
      </c>
      <c r="G2289">
        <v>0.838999987</v>
      </c>
      <c r="H2289">
        <v>491.89001459999997</v>
      </c>
    </row>
    <row r="2290" spans="1:8" x14ac:dyDescent="0.25">
      <c r="A2290" t="s">
        <v>219</v>
      </c>
      <c r="B2290" t="s">
        <v>876</v>
      </c>
      <c r="C2290" s="1">
        <v>45170</v>
      </c>
      <c r="D2290">
        <v>32011</v>
      </c>
      <c r="E2290">
        <v>753870</v>
      </c>
      <c r="F2290">
        <v>6.43</v>
      </c>
      <c r="G2290">
        <v>0.866999984</v>
      </c>
      <c r="H2290">
        <v>1271.219971</v>
      </c>
    </row>
    <row r="2291" spans="1:8" x14ac:dyDescent="0.25">
      <c r="A2291" t="s">
        <v>219</v>
      </c>
      <c r="B2291" t="s">
        <v>876</v>
      </c>
      <c r="C2291" s="1">
        <v>45200</v>
      </c>
      <c r="D2291">
        <v>23357</v>
      </c>
      <c r="E2291">
        <v>777227</v>
      </c>
      <c r="F2291">
        <v>6.47</v>
      </c>
      <c r="G2291">
        <v>0.58099997000000003</v>
      </c>
      <c r="H2291">
        <v>449.73001099999999</v>
      </c>
    </row>
    <row r="2292" spans="1:8" x14ac:dyDescent="0.25">
      <c r="A2292" t="s">
        <v>219</v>
      </c>
      <c r="B2292" t="s">
        <v>876</v>
      </c>
      <c r="C2292" s="1">
        <v>45231</v>
      </c>
      <c r="D2292">
        <v>31898</v>
      </c>
      <c r="E2292">
        <v>809125</v>
      </c>
      <c r="F2292">
        <v>6.48</v>
      </c>
      <c r="G2292">
        <v>0.69999998799999996</v>
      </c>
      <c r="H2292">
        <v>0</v>
      </c>
    </row>
    <row r="2293" spans="1:8" x14ac:dyDescent="0.25">
      <c r="A2293" t="s">
        <v>219</v>
      </c>
      <c r="B2293" t="s">
        <v>876</v>
      </c>
      <c r="C2293" s="1">
        <v>45261</v>
      </c>
      <c r="D2293">
        <v>42755</v>
      </c>
      <c r="E2293">
        <v>851880</v>
      </c>
      <c r="F2293">
        <v>6.52</v>
      </c>
      <c r="G2293">
        <v>0.902999997</v>
      </c>
      <c r="H2293">
        <v>773.27001949999999</v>
      </c>
    </row>
    <row r="2294" spans="1:8" x14ac:dyDescent="0.25">
      <c r="A2294" t="s">
        <v>219</v>
      </c>
      <c r="B2294" t="s">
        <v>876</v>
      </c>
      <c r="C2294" s="1">
        <v>45292</v>
      </c>
      <c r="D2294">
        <v>51133</v>
      </c>
      <c r="E2294">
        <v>903013</v>
      </c>
      <c r="F2294">
        <v>6.43</v>
      </c>
      <c r="G2294">
        <v>1.128999949</v>
      </c>
      <c r="H2294">
        <v>0</v>
      </c>
    </row>
    <row r="2295" spans="1:8" x14ac:dyDescent="0.25">
      <c r="A2295" t="s">
        <v>219</v>
      </c>
      <c r="B2295" t="s">
        <v>876</v>
      </c>
      <c r="C2295" s="1">
        <v>45323</v>
      </c>
      <c r="D2295">
        <v>34505</v>
      </c>
      <c r="E2295">
        <v>937518</v>
      </c>
      <c r="F2295">
        <v>6.43</v>
      </c>
      <c r="G2295">
        <v>0.79299998299999996</v>
      </c>
      <c r="H2295">
        <v>3434.0600589999999</v>
      </c>
    </row>
    <row r="2296" spans="1:8" x14ac:dyDescent="0.25">
      <c r="A2296" t="s">
        <v>219</v>
      </c>
      <c r="B2296" t="s">
        <v>876</v>
      </c>
      <c r="C2296" s="1">
        <v>45352</v>
      </c>
      <c r="D2296">
        <v>31618</v>
      </c>
      <c r="E2296">
        <v>969136</v>
      </c>
      <c r="F2296">
        <v>6.38</v>
      </c>
      <c r="G2296">
        <v>0.676999986</v>
      </c>
      <c r="H2296">
        <v>0</v>
      </c>
    </row>
    <row r="2297" spans="1:8" x14ac:dyDescent="0.25">
      <c r="A2297" t="s">
        <v>219</v>
      </c>
      <c r="B2297" t="s">
        <v>876</v>
      </c>
      <c r="C2297" s="1">
        <v>45383</v>
      </c>
      <c r="D2297">
        <v>31439</v>
      </c>
      <c r="E2297">
        <v>1000575</v>
      </c>
      <c r="F2297">
        <v>6.4</v>
      </c>
      <c r="G2297">
        <v>0.93300002800000004</v>
      </c>
      <c r="H2297">
        <v>0</v>
      </c>
    </row>
    <row r="2298" spans="1:8" x14ac:dyDescent="0.25">
      <c r="A2298" t="s">
        <v>219</v>
      </c>
      <c r="B2298" t="s">
        <v>876</v>
      </c>
      <c r="C2298" s="1">
        <v>45413</v>
      </c>
      <c r="D2298">
        <v>50947</v>
      </c>
      <c r="E2298">
        <v>1051522</v>
      </c>
      <c r="F2298">
        <v>6.47</v>
      </c>
      <c r="G2298">
        <v>1</v>
      </c>
      <c r="H2298">
        <v>0</v>
      </c>
    </row>
    <row r="2299" spans="1:8" x14ac:dyDescent="0.25">
      <c r="A2299" t="s">
        <v>219</v>
      </c>
      <c r="B2299" t="s">
        <v>876</v>
      </c>
      <c r="C2299" s="1">
        <v>45444</v>
      </c>
      <c r="D2299">
        <v>33466</v>
      </c>
      <c r="E2299">
        <v>1084988</v>
      </c>
      <c r="F2299">
        <v>6.46</v>
      </c>
      <c r="G2299">
        <v>0.83300000399999996</v>
      </c>
      <c r="H2299">
        <v>5779.330078</v>
      </c>
    </row>
    <row r="2300" spans="1:8" x14ac:dyDescent="0.25">
      <c r="A2300" t="s">
        <v>219</v>
      </c>
      <c r="B2300" t="s">
        <v>876</v>
      </c>
      <c r="C2300" s="1">
        <v>45474</v>
      </c>
      <c r="D2300">
        <v>32070</v>
      </c>
      <c r="E2300">
        <v>1117058</v>
      </c>
      <c r="F2300">
        <v>6.5</v>
      </c>
      <c r="G2300">
        <v>0.741999984</v>
      </c>
      <c r="H2300">
        <v>0</v>
      </c>
    </row>
    <row r="2301" spans="1:8" x14ac:dyDescent="0.25">
      <c r="A2301" t="s">
        <v>219</v>
      </c>
      <c r="B2301" t="s">
        <v>876</v>
      </c>
      <c r="C2301" s="1">
        <v>45505</v>
      </c>
      <c r="D2301">
        <v>39177</v>
      </c>
      <c r="E2301">
        <v>1156235</v>
      </c>
      <c r="F2301">
        <v>6.45</v>
      </c>
      <c r="G2301">
        <v>0.838999987</v>
      </c>
      <c r="H2301">
        <v>0</v>
      </c>
    </row>
    <row r="2302" spans="1:8" x14ac:dyDescent="0.25">
      <c r="A2302" t="s">
        <v>219</v>
      </c>
      <c r="B2302" t="s">
        <v>876</v>
      </c>
      <c r="C2302" s="1">
        <v>45536</v>
      </c>
      <c r="D2302">
        <v>39135</v>
      </c>
      <c r="E2302">
        <v>1195370</v>
      </c>
      <c r="F2302">
        <v>6.48</v>
      </c>
      <c r="G2302">
        <v>1</v>
      </c>
      <c r="H2302">
        <v>0</v>
      </c>
    </row>
    <row r="2303" spans="1:8" x14ac:dyDescent="0.25">
      <c r="A2303" t="s">
        <v>219</v>
      </c>
      <c r="B2303" t="s">
        <v>876</v>
      </c>
      <c r="C2303" s="1">
        <v>45566</v>
      </c>
      <c r="D2303">
        <v>33300</v>
      </c>
      <c r="E2303">
        <v>1228670</v>
      </c>
      <c r="F2303">
        <v>6.49</v>
      </c>
      <c r="G2303">
        <v>0.805999994</v>
      </c>
      <c r="H2303">
        <v>162.5</v>
      </c>
    </row>
    <row r="2304" spans="1:8" x14ac:dyDescent="0.25">
      <c r="A2304" t="s">
        <v>219</v>
      </c>
      <c r="B2304" t="s">
        <v>876</v>
      </c>
      <c r="C2304" s="1">
        <v>45597</v>
      </c>
      <c r="D2304">
        <v>50703</v>
      </c>
      <c r="E2304">
        <v>1279373</v>
      </c>
      <c r="F2304">
        <v>6.55</v>
      </c>
      <c r="G2304">
        <v>0.96700000799999997</v>
      </c>
      <c r="H2304">
        <v>0</v>
      </c>
    </row>
    <row r="2305" spans="1:8" x14ac:dyDescent="0.25">
      <c r="A2305" t="s">
        <v>219</v>
      </c>
      <c r="B2305" t="s">
        <v>876</v>
      </c>
      <c r="C2305" s="1">
        <v>45627</v>
      </c>
      <c r="D2305">
        <v>45243</v>
      </c>
      <c r="E2305">
        <v>1324616</v>
      </c>
      <c r="F2305">
        <v>6.61</v>
      </c>
      <c r="G2305">
        <v>0.902999997</v>
      </c>
      <c r="H2305">
        <v>3638.919922</v>
      </c>
    </row>
    <row r="2306" spans="1:8" x14ac:dyDescent="0.25">
      <c r="A2306" t="s">
        <v>220</v>
      </c>
      <c r="B2306" t="s">
        <v>877</v>
      </c>
      <c r="C2306" s="1">
        <v>44562</v>
      </c>
      <c r="D2306">
        <v>36370</v>
      </c>
      <c r="E2306">
        <v>36370</v>
      </c>
      <c r="F2306">
        <v>6.35</v>
      </c>
      <c r="G2306">
        <v>0.741999984</v>
      </c>
      <c r="H2306">
        <v>0</v>
      </c>
    </row>
    <row r="2307" spans="1:8" x14ac:dyDescent="0.25">
      <c r="A2307" t="s">
        <v>220</v>
      </c>
      <c r="B2307" t="s">
        <v>877</v>
      </c>
      <c r="C2307" s="1">
        <v>44593</v>
      </c>
      <c r="D2307">
        <v>37110</v>
      </c>
      <c r="E2307">
        <v>73480</v>
      </c>
      <c r="F2307">
        <v>6.44</v>
      </c>
      <c r="G2307">
        <v>0.89300000700000004</v>
      </c>
      <c r="H2307">
        <v>0</v>
      </c>
    </row>
    <row r="2308" spans="1:8" x14ac:dyDescent="0.25">
      <c r="A2308" t="s">
        <v>220</v>
      </c>
      <c r="B2308" t="s">
        <v>877</v>
      </c>
      <c r="C2308" s="1">
        <v>44621</v>
      </c>
      <c r="D2308">
        <v>42193</v>
      </c>
      <c r="E2308">
        <v>115673</v>
      </c>
      <c r="F2308">
        <v>6.49</v>
      </c>
      <c r="G2308">
        <v>0.838999987</v>
      </c>
      <c r="H2308">
        <v>0</v>
      </c>
    </row>
    <row r="2309" spans="1:8" x14ac:dyDescent="0.25">
      <c r="A2309" t="s">
        <v>220</v>
      </c>
      <c r="B2309" t="s">
        <v>877</v>
      </c>
      <c r="C2309" s="1">
        <v>44652</v>
      </c>
      <c r="D2309">
        <v>45418</v>
      </c>
      <c r="E2309">
        <v>161091</v>
      </c>
      <c r="F2309">
        <v>6.48</v>
      </c>
      <c r="G2309">
        <v>1.133000016</v>
      </c>
      <c r="H2309">
        <v>0</v>
      </c>
    </row>
    <row r="2310" spans="1:8" x14ac:dyDescent="0.25">
      <c r="A2310" t="s">
        <v>220</v>
      </c>
      <c r="B2310" t="s">
        <v>877</v>
      </c>
      <c r="C2310" s="1">
        <v>44682</v>
      </c>
      <c r="D2310">
        <v>35761</v>
      </c>
      <c r="E2310">
        <v>196852</v>
      </c>
      <c r="F2310">
        <v>6.41</v>
      </c>
      <c r="G2310">
        <v>0.741999984</v>
      </c>
      <c r="H2310">
        <v>0</v>
      </c>
    </row>
    <row r="2311" spans="1:8" x14ac:dyDescent="0.25">
      <c r="A2311" t="s">
        <v>220</v>
      </c>
      <c r="B2311" t="s">
        <v>877</v>
      </c>
      <c r="C2311" s="1">
        <v>44713</v>
      </c>
      <c r="D2311">
        <v>33033</v>
      </c>
      <c r="E2311">
        <v>229885</v>
      </c>
      <c r="F2311">
        <v>6.42</v>
      </c>
      <c r="G2311">
        <v>0.73299998</v>
      </c>
      <c r="H2311">
        <v>0</v>
      </c>
    </row>
    <row r="2312" spans="1:8" x14ac:dyDescent="0.25">
      <c r="A2312" t="s">
        <v>220</v>
      </c>
      <c r="B2312" t="s">
        <v>877</v>
      </c>
      <c r="C2312" s="1">
        <v>44743</v>
      </c>
      <c r="D2312">
        <v>38156</v>
      </c>
      <c r="E2312">
        <v>268041</v>
      </c>
      <c r="F2312">
        <v>6.55</v>
      </c>
      <c r="G2312">
        <v>0.902999997</v>
      </c>
      <c r="H2312">
        <v>0</v>
      </c>
    </row>
    <row r="2313" spans="1:8" x14ac:dyDescent="0.25">
      <c r="A2313" t="s">
        <v>220</v>
      </c>
      <c r="B2313" t="s">
        <v>877</v>
      </c>
      <c r="C2313" s="1">
        <v>44774</v>
      </c>
      <c r="D2313">
        <v>40065</v>
      </c>
      <c r="E2313">
        <v>308106</v>
      </c>
      <c r="F2313">
        <v>6.59</v>
      </c>
      <c r="G2313">
        <v>0.967999995</v>
      </c>
      <c r="H2313">
        <v>0</v>
      </c>
    </row>
    <row r="2314" spans="1:8" x14ac:dyDescent="0.25">
      <c r="A2314" t="s">
        <v>220</v>
      </c>
      <c r="B2314" t="s">
        <v>877</v>
      </c>
      <c r="C2314" s="1">
        <v>44805</v>
      </c>
      <c r="D2314">
        <v>33557</v>
      </c>
      <c r="E2314">
        <v>341663</v>
      </c>
      <c r="F2314">
        <v>6.57</v>
      </c>
      <c r="G2314">
        <v>0.80000001200000004</v>
      </c>
      <c r="H2314">
        <v>0</v>
      </c>
    </row>
    <row r="2315" spans="1:8" x14ac:dyDescent="0.25">
      <c r="A2315" t="s">
        <v>220</v>
      </c>
      <c r="B2315" t="s">
        <v>877</v>
      </c>
      <c r="C2315" s="1">
        <v>44835</v>
      </c>
      <c r="D2315">
        <v>37467</v>
      </c>
      <c r="E2315">
        <v>379130</v>
      </c>
      <c r="F2315">
        <v>6.5</v>
      </c>
      <c r="G2315">
        <v>0.902999997</v>
      </c>
      <c r="H2315">
        <v>0</v>
      </c>
    </row>
    <row r="2316" spans="1:8" x14ac:dyDescent="0.25">
      <c r="A2316" t="s">
        <v>220</v>
      </c>
      <c r="B2316" t="s">
        <v>877</v>
      </c>
      <c r="C2316" s="1">
        <v>44866</v>
      </c>
      <c r="D2316">
        <v>33121</v>
      </c>
      <c r="E2316">
        <v>412251</v>
      </c>
      <c r="F2316">
        <v>6.56</v>
      </c>
      <c r="G2316">
        <v>0.73299998</v>
      </c>
      <c r="H2316">
        <v>723.71997069999998</v>
      </c>
    </row>
    <row r="2317" spans="1:8" x14ac:dyDescent="0.25">
      <c r="A2317" t="s">
        <v>220</v>
      </c>
      <c r="B2317" t="s">
        <v>877</v>
      </c>
      <c r="C2317" s="1">
        <v>44896</v>
      </c>
      <c r="D2317">
        <v>44533</v>
      </c>
      <c r="E2317">
        <v>456784</v>
      </c>
      <c r="F2317">
        <v>6.54</v>
      </c>
      <c r="G2317">
        <v>1.031999946</v>
      </c>
      <c r="H2317">
        <v>970.66998290000004</v>
      </c>
    </row>
    <row r="2318" spans="1:8" x14ac:dyDescent="0.25">
      <c r="A2318" t="s">
        <v>220</v>
      </c>
      <c r="B2318" t="s">
        <v>877</v>
      </c>
      <c r="C2318" s="1">
        <v>44927</v>
      </c>
      <c r="D2318">
        <v>35351</v>
      </c>
      <c r="E2318">
        <v>492135</v>
      </c>
      <c r="F2318">
        <v>6.56</v>
      </c>
      <c r="G2318">
        <v>0.870999992</v>
      </c>
      <c r="H2318">
        <v>0</v>
      </c>
    </row>
    <row r="2319" spans="1:8" x14ac:dyDescent="0.25">
      <c r="A2319" t="s">
        <v>220</v>
      </c>
      <c r="B2319" t="s">
        <v>877</v>
      </c>
      <c r="C2319" s="1">
        <v>44958</v>
      </c>
      <c r="D2319">
        <v>17701</v>
      </c>
      <c r="E2319">
        <v>509836</v>
      </c>
      <c r="F2319">
        <v>6.5</v>
      </c>
      <c r="G2319">
        <v>0.67900002000000004</v>
      </c>
      <c r="H2319">
        <v>0</v>
      </c>
    </row>
    <row r="2320" spans="1:8" x14ac:dyDescent="0.25">
      <c r="A2320" t="s">
        <v>220</v>
      </c>
      <c r="B2320" t="s">
        <v>877</v>
      </c>
      <c r="C2320" s="1">
        <v>44986</v>
      </c>
      <c r="D2320">
        <v>44449</v>
      </c>
      <c r="E2320">
        <v>554285</v>
      </c>
      <c r="F2320">
        <v>6.57</v>
      </c>
      <c r="G2320">
        <v>0.967999995</v>
      </c>
      <c r="H2320">
        <v>0</v>
      </c>
    </row>
    <row r="2321" spans="1:8" x14ac:dyDescent="0.25">
      <c r="A2321" t="s">
        <v>220</v>
      </c>
      <c r="B2321" t="s">
        <v>877</v>
      </c>
      <c r="C2321" s="1">
        <v>45017</v>
      </c>
      <c r="D2321">
        <v>46931</v>
      </c>
      <c r="E2321">
        <v>601216</v>
      </c>
      <c r="F2321">
        <v>6.56</v>
      </c>
      <c r="G2321">
        <v>0.96700000799999997</v>
      </c>
      <c r="H2321">
        <v>0</v>
      </c>
    </row>
    <row r="2322" spans="1:8" x14ac:dyDescent="0.25">
      <c r="A2322" t="s">
        <v>220</v>
      </c>
      <c r="B2322" t="s">
        <v>877</v>
      </c>
      <c r="C2322" s="1">
        <v>45047</v>
      </c>
      <c r="D2322">
        <v>48467</v>
      </c>
      <c r="E2322">
        <v>649683</v>
      </c>
      <c r="F2322">
        <v>6.57</v>
      </c>
      <c r="G2322">
        <v>1.031999946</v>
      </c>
      <c r="H2322">
        <v>2573.6201169999999</v>
      </c>
    </row>
    <row r="2323" spans="1:8" x14ac:dyDescent="0.25">
      <c r="A2323" t="s">
        <v>220</v>
      </c>
      <c r="B2323" t="s">
        <v>877</v>
      </c>
      <c r="C2323" s="1">
        <v>45078</v>
      </c>
      <c r="D2323">
        <v>32079</v>
      </c>
      <c r="E2323">
        <v>681762</v>
      </c>
      <c r="F2323">
        <v>6.56</v>
      </c>
      <c r="G2323">
        <v>0.80000001200000004</v>
      </c>
      <c r="H2323">
        <v>0</v>
      </c>
    </row>
    <row r="2324" spans="1:8" x14ac:dyDescent="0.25">
      <c r="A2324" t="s">
        <v>220</v>
      </c>
      <c r="B2324" t="s">
        <v>877</v>
      </c>
      <c r="C2324" s="1">
        <v>45108</v>
      </c>
      <c r="D2324">
        <v>41539</v>
      </c>
      <c r="E2324">
        <v>723301</v>
      </c>
      <c r="F2324">
        <v>6.54</v>
      </c>
      <c r="G2324">
        <v>0.870999992</v>
      </c>
      <c r="H2324">
        <v>0</v>
      </c>
    </row>
    <row r="2325" spans="1:8" x14ac:dyDescent="0.25">
      <c r="A2325" t="s">
        <v>220</v>
      </c>
      <c r="B2325" t="s">
        <v>877</v>
      </c>
      <c r="C2325" s="1">
        <v>45139</v>
      </c>
      <c r="D2325">
        <v>28380</v>
      </c>
      <c r="E2325">
        <v>751681</v>
      </c>
      <c r="F2325">
        <v>6.55</v>
      </c>
      <c r="G2325">
        <v>0.547999978</v>
      </c>
      <c r="H2325">
        <v>2109.610107</v>
      </c>
    </row>
    <row r="2326" spans="1:8" x14ac:dyDescent="0.25">
      <c r="A2326" t="s">
        <v>220</v>
      </c>
      <c r="B2326" t="s">
        <v>877</v>
      </c>
      <c r="C2326" s="1">
        <v>45170</v>
      </c>
      <c r="D2326">
        <v>30594</v>
      </c>
      <c r="E2326">
        <v>782275</v>
      </c>
      <c r="F2326">
        <v>6.5</v>
      </c>
      <c r="G2326">
        <v>0.80000001200000004</v>
      </c>
      <c r="H2326">
        <v>0</v>
      </c>
    </row>
    <row r="2327" spans="1:8" x14ac:dyDescent="0.25">
      <c r="A2327" t="s">
        <v>220</v>
      </c>
      <c r="B2327" t="s">
        <v>877</v>
      </c>
      <c r="C2327" s="1">
        <v>45200</v>
      </c>
      <c r="D2327">
        <v>47398</v>
      </c>
      <c r="E2327">
        <v>829673</v>
      </c>
      <c r="F2327">
        <v>6.49</v>
      </c>
      <c r="G2327">
        <v>0.935000002</v>
      </c>
      <c r="H2327">
        <v>0</v>
      </c>
    </row>
    <row r="2328" spans="1:8" x14ac:dyDescent="0.25">
      <c r="A2328" t="s">
        <v>220</v>
      </c>
      <c r="B2328" t="s">
        <v>877</v>
      </c>
      <c r="C2328" s="1">
        <v>45231</v>
      </c>
      <c r="D2328">
        <v>35847</v>
      </c>
      <c r="E2328">
        <v>865520</v>
      </c>
      <c r="F2328">
        <v>6.45</v>
      </c>
      <c r="G2328">
        <v>0.83300000399999996</v>
      </c>
      <c r="H2328">
        <v>0</v>
      </c>
    </row>
    <row r="2329" spans="1:8" x14ac:dyDescent="0.25">
      <c r="A2329" t="s">
        <v>220</v>
      </c>
      <c r="B2329" t="s">
        <v>877</v>
      </c>
      <c r="C2329" s="1">
        <v>45261</v>
      </c>
      <c r="D2329">
        <v>45065</v>
      </c>
      <c r="E2329">
        <v>910585</v>
      </c>
      <c r="F2329">
        <v>6.44</v>
      </c>
      <c r="G2329">
        <v>0.805999994</v>
      </c>
      <c r="H2329">
        <v>0</v>
      </c>
    </row>
    <row r="2330" spans="1:8" x14ac:dyDescent="0.25">
      <c r="A2330" t="s">
        <v>220</v>
      </c>
      <c r="B2330" t="s">
        <v>877</v>
      </c>
      <c r="C2330" s="1">
        <v>45292</v>
      </c>
      <c r="D2330">
        <v>33379</v>
      </c>
      <c r="E2330">
        <v>943964</v>
      </c>
      <c r="F2330">
        <v>6.45</v>
      </c>
      <c r="G2330">
        <v>0.773999989</v>
      </c>
      <c r="H2330">
        <v>0</v>
      </c>
    </row>
    <row r="2331" spans="1:8" x14ac:dyDescent="0.25">
      <c r="A2331" t="s">
        <v>220</v>
      </c>
      <c r="B2331" t="s">
        <v>877</v>
      </c>
      <c r="C2331" s="1">
        <v>45323</v>
      </c>
      <c r="D2331">
        <v>25142</v>
      </c>
      <c r="E2331">
        <v>969106</v>
      </c>
      <c r="F2331">
        <v>6.44</v>
      </c>
      <c r="G2331">
        <v>0.689999998</v>
      </c>
      <c r="H2331">
        <v>518.40002440000001</v>
      </c>
    </row>
    <row r="2332" spans="1:8" x14ac:dyDescent="0.25">
      <c r="A2332" t="s">
        <v>220</v>
      </c>
      <c r="B2332" t="s">
        <v>877</v>
      </c>
      <c r="C2332" s="1">
        <v>45352</v>
      </c>
      <c r="D2332">
        <v>31976</v>
      </c>
      <c r="E2332">
        <v>1001082</v>
      </c>
      <c r="F2332">
        <v>6.44</v>
      </c>
      <c r="G2332">
        <v>0.741999984</v>
      </c>
      <c r="H2332">
        <v>1073.98999</v>
      </c>
    </row>
    <row r="2333" spans="1:8" x14ac:dyDescent="0.25">
      <c r="A2333" t="s">
        <v>220</v>
      </c>
      <c r="B2333" t="s">
        <v>877</v>
      </c>
      <c r="C2333" s="1">
        <v>45383</v>
      </c>
      <c r="D2333">
        <v>34951</v>
      </c>
      <c r="E2333">
        <v>1036033</v>
      </c>
      <c r="F2333">
        <v>6.38</v>
      </c>
      <c r="G2333">
        <v>0.89999997600000003</v>
      </c>
      <c r="H2333">
        <v>0</v>
      </c>
    </row>
    <row r="2334" spans="1:8" x14ac:dyDescent="0.25">
      <c r="A2334" t="s">
        <v>220</v>
      </c>
      <c r="B2334" t="s">
        <v>877</v>
      </c>
      <c r="C2334" s="1">
        <v>45413</v>
      </c>
      <c r="D2334">
        <v>31008</v>
      </c>
      <c r="E2334">
        <v>1067041</v>
      </c>
      <c r="F2334">
        <v>6.42</v>
      </c>
      <c r="G2334">
        <v>0.709999979</v>
      </c>
      <c r="H2334">
        <v>546.64001459999997</v>
      </c>
    </row>
    <row r="2335" spans="1:8" x14ac:dyDescent="0.25">
      <c r="A2335" t="s">
        <v>220</v>
      </c>
      <c r="B2335" t="s">
        <v>877</v>
      </c>
      <c r="C2335" s="1">
        <v>45444</v>
      </c>
      <c r="D2335">
        <v>35223</v>
      </c>
      <c r="E2335">
        <v>1102264</v>
      </c>
      <c r="F2335">
        <v>6.49</v>
      </c>
      <c r="G2335">
        <v>0.83300000399999996</v>
      </c>
      <c r="H2335">
        <v>0</v>
      </c>
    </row>
    <row r="2336" spans="1:8" x14ac:dyDescent="0.25">
      <c r="A2336" t="s">
        <v>220</v>
      </c>
      <c r="B2336" t="s">
        <v>877</v>
      </c>
      <c r="C2336" s="1">
        <v>45474</v>
      </c>
      <c r="D2336">
        <v>30449</v>
      </c>
      <c r="E2336">
        <v>1132713</v>
      </c>
      <c r="F2336">
        <v>6.54</v>
      </c>
      <c r="G2336">
        <v>0.741999984</v>
      </c>
      <c r="H2336">
        <v>0</v>
      </c>
    </row>
    <row r="2337" spans="1:8" x14ac:dyDescent="0.25">
      <c r="A2337" t="s">
        <v>220</v>
      </c>
      <c r="B2337" t="s">
        <v>877</v>
      </c>
      <c r="C2337" s="1">
        <v>45505</v>
      </c>
      <c r="D2337">
        <v>24259</v>
      </c>
      <c r="E2337">
        <v>1156972</v>
      </c>
      <c r="F2337">
        <v>6.61</v>
      </c>
      <c r="G2337">
        <v>0.547999978</v>
      </c>
      <c r="H2337">
        <v>2563.75</v>
      </c>
    </row>
    <row r="2338" spans="1:8" x14ac:dyDescent="0.25">
      <c r="A2338" t="s">
        <v>220</v>
      </c>
      <c r="B2338" t="s">
        <v>877</v>
      </c>
      <c r="C2338" s="1">
        <v>45536</v>
      </c>
      <c r="D2338">
        <v>28447</v>
      </c>
      <c r="E2338">
        <v>1185419</v>
      </c>
      <c r="F2338">
        <v>6.6</v>
      </c>
      <c r="G2338">
        <v>0.66699999600000004</v>
      </c>
      <c r="H2338">
        <v>0</v>
      </c>
    </row>
    <row r="2339" spans="1:8" x14ac:dyDescent="0.25">
      <c r="A2339" t="s">
        <v>220</v>
      </c>
      <c r="B2339" t="s">
        <v>877</v>
      </c>
      <c r="C2339" s="1">
        <v>45566</v>
      </c>
      <c r="D2339">
        <v>26912</v>
      </c>
      <c r="E2339">
        <v>1212331</v>
      </c>
      <c r="F2339">
        <v>6.62</v>
      </c>
      <c r="G2339">
        <v>0.612999976</v>
      </c>
      <c r="H2339">
        <v>815.88000490000002</v>
      </c>
    </row>
    <row r="2340" spans="1:8" x14ac:dyDescent="0.25">
      <c r="A2340" t="s">
        <v>220</v>
      </c>
      <c r="B2340" t="s">
        <v>877</v>
      </c>
      <c r="C2340" s="1">
        <v>45597</v>
      </c>
      <c r="D2340">
        <v>46397</v>
      </c>
      <c r="E2340">
        <v>1258728</v>
      </c>
      <c r="F2340">
        <v>6.6</v>
      </c>
      <c r="G2340">
        <v>1.1670000549999999</v>
      </c>
      <c r="H2340">
        <v>0</v>
      </c>
    </row>
    <row r="2341" spans="1:8" x14ac:dyDescent="0.25">
      <c r="A2341" t="s">
        <v>220</v>
      </c>
      <c r="B2341" t="s">
        <v>877</v>
      </c>
      <c r="C2341" s="1">
        <v>45627</v>
      </c>
      <c r="D2341">
        <v>26325</v>
      </c>
      <c r="E2341">
        <v>1285053</v>
      </c>
      <c r="F2341">
        <v>6.56</v>
      </c>
      <c r="G2341">
        <v>0.709999979</v>
      </c>
      <c r="H2341">
        <v>0</v>
      </c>
    </row>
    <row r="2342" spans="1:8" x14ac:dyDescent="0.25">
      <c r="A2342" t="s">
        <v>221</v>
      </c>
      <c r="B2342" t="s">
        <v>878</v>
      </c>
      <c r="C2342" s="1">
        <v>44562</v>
      </c>
      <c r="D2342">
        <v>32800</v>
      </c>
      <c r="E2342">
        <v>32800</v>
      </c>
      <c r="F2342">
        <v>6.36</v>
      </c>
      <c r="G2342">
        <v>0.709999979</v>
      </c>
      <c r="H2342">
        <v>768.01000980000003</v>
      </c>
    </row>
    <row r="2343" spans="1:8" x14ac:dyDescent="0.25">
      <c r="A2343" t="s">
        <v>221</v>
      </c>
      <c r="B2343" t="s">
        <v>878</v>
      </c>
      <c r="C2343" s="1">
        <v>44593</v>
      </c>
      <c r="D2343">
        <v>26513</v>
      </c>
      <c r="E2343">
        <v>59313</v>
      </c>
      <c r="F2343">
        <v>6.51</v>
      </c>
      <c r="G2343">
        <v>0.75</v>
      </c>
      <c r="H2343">
        <v>0</v>
      </c>
    </row>
    <row r="2344" spans="1:8" x14ac:dyDescent="0.25">
      <c r="A2344" t="s">
        <v>221</v>
      </c>
      <c r="B2344" t="s">
        <v>878</v>
      </c>
      <c r="C2344" s="1">
        <v>44621</v>
      </c>
      <c r="D2344">
        <v>21185</v>
      </c>
      <c r="E2344">
        <v>80498</v>
      </c>
      <c r="F2344">
        <v>6.5</v>
      </c>
      <c r="G2344">
        <v>0.612999976</v>
      </c>
      <c r="H2344">
        <v>224.86999510000001</v>
      </c>
    </row>
    <row r="2345" spans="1:8" x14ac:dyDescent="0.25">
      <c r="A2345" t="s">
        <v>221</v>
      </c>
      <c r="B2345" t="s">
        <v>878</v>
      </c>
      <c r="C2345" s="1">
        <v>44652</v>
      </c>
      <c r="D2345">
        <v>45203</v>
      </c>
      <c r="E2345">
        <v>125701</v>
      </c>
      <c r="F2345">
        <v>6.6</v>
      </c>
      <c r="G2345">
        <v>0.96700000799999997</v>
      </c>
      <c r="H2345">
        <v>0</v>
      </c>
    </row>
    <row r="2346" spans="1:8" x14ac:dyDescent="0.25">
      <c r="A2346" t="s">
        <v>221</v>
      </c>
      <c r="B2346" t="s">
        <v>878</v>
      </c>
      <c r="C2346" s="1">
        <v>44682</v>
      </c>
      <c r="D2346">
        <v>45748</v>
      </c>
      <c r="E2346">
        <v>171449</v>
      </c>
      <c r="F2346">
        <v>6.54</v>
      </c>
      <c r="G2346">
        <v>0.967999995</v>
      </c>
      <c r="H2346">
        <v>0</v>
      </c>
    </row>
    <row r="2347" spans="1:8" x14ac:dyDescent="0.25">
      <c r="A2347" t="s">
        <v>221</v>
      </c>
      <c r="B2347" t="s">
        <v>878</v>
      </c>
      <c r="C2347" s="1">
        <v>44713</v>
      </c>
      <c r="D2347">
        <v>38378</v>
      </c>
      <c r="E2347">
        <v>209827</v>
      </c>
      <c r="F2347">
        <v>6.54</v>
      </c>
      <c r="G2347">
        <v>1.0329999919999999</v>
      </c>
      <c r="H2347">
        <v>3217.830078</v>
      </c>
    </row>
    <row r="2348" spans="1:8" x14ac:dyDescent="0.25">
      <c r="A2348" t="s">
        <v>221</v>
      </c>
      <c r="B2348" t="s">
        <v>878</v>
      </c>
      <c r="C2348" s="1">
        <v>44743</v>
      </c>
      <c r="D2348">
        <v>71177</v>
      </c>
      <c r="E2348">
        <v>281004</v>
      </c>
      <c r="F2348">
        <v>6.51</v>
      </c>
      <c r="G2348">
        <v>1.452000022</v>
      </c>
      <c r="H2348">
        <v>0</v>
      </c>
    </row>
    <row r="2349" spans="1:8" x14ac:dyDescent="0.25">
      <c r="A2349" t="s">
        <v>221</v>
      </c>
      <c r="B2349" t="s">
        <v>878</v>
      </c>
      <c r="C2349" s="1">
        <v>44774</v>
      </c>
      <c r="D2349">
        <v>21173</v>
      </c>
      <c r="E2349">
        <v>302177</v>
      </c>
      <c r="F2349">
        <v>6.5</v>
      </c>
      <c r="G2349">
        <v>0.58099997000000003</v>
      </c>
      <c r="H2349">
        <v>1658.170044</v>
      </c>
    </row>
    <row r="2350" spans="1:8" x14ac:dyDescent="0.25">
      <c r="A2350" t="s">
        <v>221</v>
      </c>
      <c r="B2350" t="s">
        <v>878</v>
      </c>
      <c r="C2350" s="1">
        <v>44805</v>
      </c>
      <c r="D2350">
        <v>34652</v>
      </c>
      <c r="E2350">
        <v>336829</v>
      </c>
      <c r="F2350">
        <v>6.54</v>
      </c>
      <c r="G2350">
        <v>0.66699999600000004</v>
      </c>
      <c r="H2350">
        <v>0</v>
      </c>
    </row>
    <row r="2351" spans="1:8" x14ac:dyDescent="0.25">
      <c r="A2351" t="s">
        <v>221</v>
      </c>
      <c r="B2351" t="s">
        <v>878</v>
      </c>
      <c r="C2351" s="1">
        <v>44835</v>
      </c>
      <c r="D2351">
        <v>33581</v>
      </c>
      <c r="E2351">
        <v>370410</v>
      </c>
      <c r="F2351">
        <v>6.51</v>
      </c>
      <c r="G2351">
        <v>0.838999987</v>
      </c>
      <c r="H2351">
        <v>0</v>
      </c>
    </row>
    <row r="2352" spans="1:8" x14ac:dyDescent="0.25">
      <c r="A2352" t="s">
        <v>221</v>
      </c>
      <c r="B2352" t="s">
        <v>878</v>
      </c>
      <c r="C2352" s="1">
        <v>44866</v>
      </c>
      <c r="D2352">
        <v>37606</v>
      </c>
      <c r="E2352">
        <v>408016</v>
      </c>
      <c r="F2352">
        <v>6.54</v>
      </c>
      <c r="G2352">
        <v>0.89999997600000003</v>
      </c>
      <c r="H2352">
        <v>0</v>
      </c>
    </row>
    <row r="2353" spans="1:8" x14ac:dyDescent="0.25">
      <c r="A2353" t="s">
        <v>221</v>
      </c>
      <c r="B2353" t="s">
        <v>878</v>
      </c>
      <c r="C2353" s="1">
        <v>44896</v>
      </c>
      <c r="D2353">
        <v>36694</v>
      </c>
      <c r="E2353">
        <v>444710</v>
      </c>
      <c r="F2353">
        <v>6.46</v>
      </c>
      <c r="G2353">
        <v>0.838999987</v>
      </c>
      <c r="H2353">
        <v>0</v>
      </c>
    </row>
    <row r="2354" spans="1:8" x14ac:dyDescent="0.25">
      <c r="A2354" t="s">
        <v>221</v>
      </c>
      <c r="B2354" t="s">
        <v>878</v>
      </c>
      <c r="C2354" s="1">
        <v>44927</v>
      </c>
      <c r="D2354">
        <v>34000</v>
      </c>
      <c r="E2354">
        <v>478710</v>
      </c>
      <c r="F2354">
        <v>6.42</v>
      </c>
      <c r="G2354">
        <v>0.773999989</v>
      </c>
      <c r="H2354">
        <v>0</v>
      </c>
    </row>
    <row r="2355" spans="1:8" x14ac:dyDescent="0.25">
      <c r="A2355" t="s">
        <v>221</v>
      </c>
      <c r="B2355" t="s">
        <v>878</v>
      </c>
      <c r="C2355" s="1">
        <v>44958</v>
      </c>
      <c r="D2355">
        <v>36521</v>
      </c>
      <c r="E2355">
        <v>515231</v>
      </c>
      <c r="F2355">
        <v>6.41</v>
      </c>
      <c r="G2355">
        <v>0.92900002000000004</v>
      </c>
      <c r="H2355">
        <v>0</v>
      </c>
    </row>
    <row r="2356" spans="1:8" x14ac:dyDescent="0.25">
      <c r="A2356" t="s">
        <v>221</v>
      </c>
      <c r="B2356" t="s">
        <v>878</v>
      </c>
      <c r="C2356" s="1">
        <v>44986</v>
      </c>
      <c r="D2356">
        <v>45825</v>
      </c>
      <c r="E2356">
        <v>561056</v>
      </c>
      <c r="F2356">
        <v>6.45</v>
      </c>
      <c r="G2356">
        <v>0.902999997</v>
      </c>
      <c r="H2356">
        <v>211.78999329999999</v>
      </c>
    </row>
    <row r="2357" spans="1:8" x14ac:dyDescent="0.25">
      <c r="A2357" t="s">
        <v>221</v>
      </c>
      <c r="B2357" t="s">
        <v>878</v>
      </c>
      <c r="C2357" s="1">
        <v>45017</v>
      </c>
      <c r="D2357">
        <v>35823</v>
      </c>
      <c r="E2357">
        <v>596879</v>
      </c>
      <c r="F2357">
        <v>6.51</v>
      </c>
      <c r="G2357">
        <v>0.93300002800000004</v>
      </c>
      <c r="H2357">
        <v>2433.3500979999999</v>
      </c>
    </row>
    <row r="2358" spans="1:8" x14ac:dyDescent="0.25">
      <c r="A2358" t="s">
        <v>221</v>
      </c>
      <c r="B2358" t="s">
        <v>878</v>
      </c>
      <c r="C2358" s="1">
        <v>45047</v>
      </c>
      <c r="D2358">
        <v>33850</v>
      </c>
      <c r="E2358">
        <v>630729</v>
      </c>
      <c r="F2358">
        <v>6.43</v>
      </c>
      <c r="G2358">
        <v>0.676999986</v>
      </c>
      <c r="H2358">
        <v>7684.3500979999999</v>
      </c>
    </row>
    <row r="2359" spans="1:8" x14ac:dyDescent="0.25">
      <c r="A2359" t="s">
        <v>221</v>
      </c>
      <c r="B2359" t="s">
        <v>878</v>
      </c>
      <c r="C2359" s="1">
        <v>45078</v>
      </c>
      <c r="D2359">
        <v>18372</v>
      </c>
      <c r="E2359">
        <v>649101</v>
      </c>
      <c r="F2359">
        <v>6.5</v>
      </c>
      <c r="G2359">
        <v>0.46700000800000002</v>
      </c>
      <c r="H2359">
        <v>0</v>
      </c>
    </row>
    <row r="2360" spans="1:8" x14ac:dyDescent="0.25">
      <c r="A2360" t="s">
        <v>221</v>
      </c>
      <c r="B2360" t="s">
        <v>878</v>
      </c>
      <c r="C2360" s="1">
        <v>45108</v>
      </c>
      <c r="D2360">
        <v>41345</v>
      </c>
      <c r="E2360">
        <v>690446</v>
      </c>
      <c r="F2360">
        <v>6.48</v>
      </c>
      <c r="G2360">
        <v>0.838999987</v>
      </c>
      <c r="H2360">
        <v>3379.1298830000001</v>
      </c>
    </row>
    <row r="2361" spans="1:8" x14ac:dyDescent="0.25">
      <c r="A2361" t="s">
        <v>221</v>
      </c>
      <c r="B2361" t="s">
        <v>878</v>
      </c>
      <c r="C2361" s="1">
        <v>45139</v>
      </c>
      <c r="D2361">
        <v>41702</v>
      </c>
      <c r="E2361">
        <v>732148</v>
      </c>
      <c r="F2361">
        <v>6.55</v>
      </c>
      <c r="G2361">
        <v>0.902999997</v>
      </c>
      <c r="H2361">
        <v>1024.089966</v>
      </c>
    </row>
    <row r="2362" spans="1:8" x14ac:dyDescent="0.25">
      <c r="A2362" t="s">
        <v>221</v>
      </c>
      <c r="B2362" t="s">
        <v>878</v>
      </c>
      <c r="C2362" s="1">
        <v>45170</v>
      </c>
      <c r="D2362">
        <v>38076</v>
      </c>
      <c r="E2362">
        <v>770224</v>
      </c>
      <c r="F2362">
        <v>6.5</v>
      </c>
      <c r="G2362">
        <v>1</v>
      </c>
      <c r="H2362">
        <v>0</v>
      </c>
    </row>
    <row r="2363" spans="1:8" x14ac:dyDescent="0.25">
      <c r="A2363" t="s">
        <v>221</v>
      </c>
      <c r="B2363" t="s">
        <v>878</v>
      </c>
      <c r="C2363" s="1">
        <v>45200</v>
      </c>
      <c r="D2363">
        <v>25129</v>
      </c>
      <c r="E2363">
        <v>795353</v>
      </c>
      <c r="F2363">
        <v>6.39</v>
      </c>
      <c r="G2363">
        <v>0.741999984</v>
      </c>
      <c r="H2363">
        <v>0</v>
      </c>
    </row>
    <row r="2364" spans="1:8" x14ac:dyDescent="0.25">
      <c r="A2364" t="s">
        <v>221</v>
      </c>
      <c r="B2364" t="s">
        <v>878</v>
      </c>
      <c r="C2364" s="1">
        <v>45231</v>
      </c>
      <c r="D2364">
        <v>30323</v>
      </c>
      <c r="E2364">
        <v>825676</v>
      </c>
      <c r="F2364">
        <v>6.4</v>
      </c>
      <c r="G2364">
        <v>0.73299998</v>
      </c>
      <c r="H2364">
        <v>3670.8701169999999</v>
      </c>
    </row>
    <row r="2365" spans="1:8" x14ac:dyDescent="0.25">
      <c r="A2365" t="s">
        <v>221</v>
      </c>
      <c r="B2365" t="s">
        <v>878</v>
      </c>
      <c r="C2365" s="1">
        <v>45261</v>
      </c>
      <c r="D2365">
        <v>43105</v>
      </c>
      <c r="E2365">
        <v>868781</v>
      </c>
      <c r="F2365">
        <v>6.39</v>
      </c>
      <c r="G2365">
        <v>0.773999989</v>
      </c>
      <c r="H2365">
        <v>0</v>
      </c>
    </row>
    <row r="2366" spans="1:8" x14ac:dyDescent="0.25">
      <c r="A2366" t="s">
        <v>221</v>
      </c>
      <c r="B2366" t="s">
        <v>878</v>
      </c>
      <c r="C2366" s="1">
        <v>45292</v>
      </c>
      <c r="D2366">
        <v>55942</v>
      </c>
      <c r="E2366">
        <v>924723</v>
      </c>
      <c r="F2366">
        <v>6.45</v>
      </c>
      <c r="G2366">
        <v>1.258000016</v>
      </c>
      <c r="H2366">
        <v>2472.570068</v>
      </c>
    </row>
    <row r="2367" spans="1:8" x14ac:dyDescent="0.25">
      <c r="A2367" t="s">
        <v>221</v>
      </c>
      <c r="B2367" t="s">
        <v>878</v>
      </c>
      <c r="C2367" s="1">
        <v>45323</v>
      </c>
      <c r="D2367">
        <v>46275</v>
      </c>
      <c r="E2367">
        <v>970998</v>
      </c>
      <c r="F2367">
        <v>6.45</v>
      </c>
      <c r="G2367">
        <v>1.1720000509999999</v>
      </c>
      <c r="H2367">
        <v>0</v>
      </c>
    </row>
    <row r="2368" spans="1:8" x14ac:dyDescent="0.25">
      <c r="A2368" t="s">
        <v>221</v>
      </c>
      <c r="B2368" t="s">
        <v>878</v>
      </c>
      <c r="C2368" s="1">
        <v>45352</v>
      </c>
      <c r="D2368">
        <v>31927</v>
      </c>
      <c r="E2368">
        <v>1002925</v>
      </c>
      <c r="F2368">
        <v>6.52</v>
      </c>
      <c r="G2368">
        <v>0.773999989</v>
      </c>
      <c r="H2368">
        <v>0</v>
      </c>
    </row>
    <row r="2369" spans="1:8" x14ac:dyDescent="0.25">
      <c r="A2369" t="s">
        <v>221</v>
      </c>
      <c r="B2369" t="s">
        <v>878</v>
      </c>
      <c r="C2369" s="1">
        <v>45383</v>
      </c>
      <c r="D2369">
        <v>26436</v>
      </c>
      <c r="E2369">
        <v>1029361</v>
      </c>
      <c r="F2369">
        <v>6.58</v>
      </c>
      <c r="G2369">
        <v>0.66699999600000004</v>
      </c>
      <c r="H2369">
        <v>0</v>
      </c>
    </row>
    <row r="2370" spans="1:8" x14ac:dyDescent="0.25">
      <c r="A2370" t="s">
        <v>221</v>
      </c>
      <c r="B2370" t="s">
        <v>878</v>
      </c>
      <c r="C2370" s="1">
        <v>45413</v>
      </c>
      <c r="D2370">
        <v>35493</v>
      </c>
      <c r="E2370">
        <v>1064854</v>
      </c>
      <c r="F2370">
        <v>6.62</v>
      </c>
      <c r="G2370">
        <v>0.805999994</v>
      </c>
      <c r="H2370">
        <v>940.4099731</v>
      </c>
    </row>
    <row r="2371" spans="1:8" x14ac:dyDescent="0.25">
      <c r="A2371" t="s">
        <v>221</v>
      </c>
      <c r="B2371" t="s">
        <v>878</v>
      </c>
      <c r="C2371" s="1">
        <v>45444</v>
      </c>
      <c r="D2371">
        <v>35768</v>
      </c>
      <c r="E2371">
        <v>1100622</v>
      </c>
      <c r="F2371">
        <v>6.57</v>
      </c>
      <c r="G2371">
        <v>0.93300002800000004</v>
      </c>
      <c r="H2371">
        <v>0</v>
      </c>
    </row>
    <row r="2372" spans="1:8" x14ac:dyDescent="0.25">
      <c r="A2372" t="s">
        <v>221</v>
      </c>
      <c r="B2372" t="s">
        <v>878</v>
      </c>
      <c r="C2372" s="1">
        <v>45474</v>
      </c>
      <c r="D2372">
        <v>28659</v>
      </c>
      <c r="E2372">
        <v>1129281</v>
      </c>
      <c r="F2372">
        <v>6.52</v>
      </c>
      <c r="G2372">
        <v>0.741999984</v>
      </c>
      <c r="H2372">
        <v>843.25</v>
      </c>
    </row>
    <row r="2373" spans="1:8" x14ac:dyDescent="0.25">
      <c r="A2373" t="s">
        <v>221</v>
      </c>
      <c r="B2373" t="s">
        <v>878</v>
      </c>
      <c r="C2373" s="1">
        <v>45505</v>
      </c>
      <c r="D2373">
        <v>37983</v>
      </c>
      <c r="E2373">
        <v>1167264</v>
      </c>
      <c r="F2373">
        <v>6.48</v>
      </c>
      <c r="G2373">
        <v>0.709999979</v>
      </c>
      <c r="H2373">
        <v>0</v>
      </c>
    </row>
    <row r="2374" spans="1:8" x14ac:dyDescent="0.25">
      <c r="A2374" t="s">
        <v>221</v>
      </c>
      <c r="B2374" t="s">
        <v>878</v>
      </c>
      <c r="C2374" s="1">
        <v>45536</v>
      </c>
      <c r="D2374">
        <v>32556</v>
      </c>
      <c r="E2374">
        <v>1199820</v>
      </c>
      <c r="F2374">
        <v>6.43</v>
      </c>
      <c r="G2374">
        <v>0.80000001200000004</v>
      </c>
      <c r="H2374">
        <v>0</v>
      </c>
    </row>
    <row r="2375" spans="1:8" x14ac:dyDescent="0.25">
      <c r="A2375" t="s">
        <v>221</v>
      </c>
      <c r="B2375" t="s">
        <v>878</v>
      </c>
      <c r="C2375" s="1">
        <v>45566</v>
      </c>
      <c r="D2375">
        <v>52698</v>
      </c>
      <c r="E2375">
        <v>1252518</v>
      </c>
      <c r="F2375">
        <v>6.52</v>
      </c>
      <c r="G2375">
        <v>1.128999949</v>
      </c>
      <c r="H2375">
        <v>1804.75</v>
      </c>
    </row>
    <row r="2376" spans="1:8" x14ac:dyDescent="0.25">
      <c r="A2376" t="s">
        <v>221</v>
      </c>
      <c r="B2376" t="s">
        <v>878</v>
      </c>
      <c r="C2376" s="1">
        <v>45597</v>
      </c>
      <c r="D2376">
        <v>50665</v>
      </c>
      <c r="E2376">
        <v>1303183</v>
      </c>
      <c r="F2376">
        <v>6.53</v>
      </c>
      <c r="G2376">
        <v>0.89999997600000003</v>
      </c>
      <c r="H2376">
        <v>4410.3500979999999</v>
      </c>
    </row>
    <row r="2377" spans="1:8" x14ac:dyDescent="0.25">
      <c r="A2377" t="s">
        <v>221</v>
      </c>
      <c r="B2377" t="s">
        <v>878</v>
      </c>
      <c r="C2377" s="1">
        <v>45627</v>
      </c>
      <c r="D2377">
        <v>30718</v>
      </c>
      <c r="E2377">
        <v>1333901</v>
      </c>
      <c r="F2377">
        <v>6.55</v>
      </c>
      <c r="G2377">
        <v>0.58099997000000003</v>
      </c>
      <c r="H2377">
        <v>0</v>
      </c>
    </row>
    <row r="2378" spans="1:8" x14ac:dyDescent="0.25">
      <c r="A2378" t="s">
        <v>222</v>
      </c>
      <c r="B2378" t="s">
        <v>877</v>
      </c>
      <c r="C2378" s="1">
        <v>44562</v>
      </c>
      <c r="D2378">
        <v>44364</v>
      </c>
      <c r="E2378">
        <v>44364</v>
      </c>
      <c r="F2378">
        <v>6.5</v>
      </c>
      <c r="G2378">
        <v>0.935000002</v>
      </c>
      <c r="H2378">
        <v>791.83001709999996</v>
      </c>
    </row>
    <row r="2379" spans="1:8" x14ac:dyDescent="0.25">
      <c r="A2379" t="s">
        <v>222</v>
      </c>
      <c r="B2379" t="s">
        <v>877</v>
      </c>
      <c r="C2379" s="1">
        <v>44593</v>
      </c>
      <c r="D2379">
        <v>31548</v>
      </c>
      <c r="E2379">
        <v>75912</v>
      </c>
      <c r="F2379">
        <v>6.55</v>
      </c>
      <c r="G2379">
        <v>0.82099997999999996</v>
      </c>
      <c r="H2379">
        <v>1107.089966</v>
      </c>
    </row>
    <row r="2380" spans="1:8" x14ac:dyDescent="0.25">
      <c r="A2380" t="s">
        <v>222</v>
      </c>
      <c r="B2380" t="s">
        <v>877</v>
      </c>
      <c r="C2380" s="1">
        <v>44621</v>
      </c>
      <c r="D2380">
        <v>39235</v>
      </c>
      <c r="E2380">
        <v>115147</v>
      </c>
      <c r="F2380">
        <v>6.62</v>
      </c>
      <c r="G2380">
        <v>0.838999987</v>
      </c>
      <c r="H2380">
        <v>0</v>
      </c>
    </row>
    <row r="2381" spans="1:8" x14ac:dyDescent="0.25">
      <c r="A2381" t="s">
        <v>222</v>
      </c>
      <c r="B2381" t="s">
        <v>877</v>
      </c>
      <c r="C2381" s="1">
        <v>44652</v>
      </c>
      <c r="D2381">
        <v>27101</v>
      </c>
      <c r="E2381">
        <v>142248</v>
      </c>
      <c r="F2381">
        <v>6.62</v>
      </c>
      <c r="G2381">
        <v>0.73299998</v>
      </c>
      <c r="H2381">
        <v>6552.8500979999999</v>
      </c>
    </row>
    <row r="2382" spans="1:8" x14ac:dyDescent="0.25">
      <c r="A2382" t="s">
        <v>222</v>
      </c>
      <c r="B2382" t="s">
        <v>877</v>
      </c>
      <c r="C2382" s="1">
        <v>44682</v>
      </c>
      <c r="D2382">
        <v>19722</v>
      </c>
      <c r="E2382">
        <v>161970</v>
      </c>
      <c r="F2382">
        <v>6.61</v>
      </c>
      <c r="G2382">
        <v>0.676999986</v>
      </c>
      <c r="H2382">
        <v>0</v>
      </c>
    </row>
    <row r="2383" spans="1:8" x14ac:dyDescent="0.25">
      <c r="A2383" t="s">
        <v>222</v>
      </c>
      <c r="B2383" t="s">
        <v>877</v>
      </c>
      <c r="C2383" s="1">
        <v>44713</v>
      </c>
      <c r="D2383">
        <v>22091</v>
      </c>
      <c r="E2383">
        <v>184061</v>
      </c>
      <c r="F2383">
        <v>6.35</v>
      </c>
      <c r="G2383">
        <v>0.53299999200000003</v>
      </c>
      <c r="H2383">
        <v>0</v>
      </c>
    </row>
    <row r="2384" spans="1:8" x14ac:dyDescent="0.25">
      <c r="A2384" t="s">
        <v>222</v>
      </c>
      <c r="B2384" t="s">
        <v>877</v>
      </c>
      <c r="C2384" s="1">
        <v>44743</v>
      </c>
      <c r="D2384">
        <v>57906</v>
      </c>
      <c r="E2384">
        <v>241967</v>
      </c>
      <c r="F2384">
        <v>6.36</v>
      </c>
      <c r="G2384">
        <v>1.258000016</v>
      </c>
      <c r="H2384">
        <v>641.84997559999999</v>
      </c>
    </row>
    <row r="2385" spans="1:8" x14ac:dyDescent="0.25">
      <c r="A2385" t="s">
        <v>222</v>
      </c>
      <c r="B2385" t="s">
        <v>877</v>
      </c>
      <c r="C2385" s="1">
        <v>44774</v>
      </c>
      <c r="D2385">
        <v>35592</v>
      </c>
      <c r="E2385">
        <v>277559</v>
      </c>
      <c r="F2385">
        <v>6.37</v>
      </c>
      <c r="G2385">
        <v>0.935000002</v>
      </c>
      <c r="H2385">
        <v>393.7000122</v>
      </c>
    </row>
    <row r="2386" spans="1:8" x14ac:dyDescent="0.25">
      <c r="A2386" t="s">
        <v>222</v>
      </c>
      <c r="B2386" t="s">
        <v>877</v>
      </c>
      <c r="C2386" s="1">
        <v>44805</v>
      </c>
      <c r="D2386">
        <v>24622</v>
      </c>
      <c r="E2386">
        <v>302181</v>
      </c>
      <c r="F2386">
        <v>6.52</v>
      </c>
      <c r="G2386">
        <v>0.633000016</v>
      </c>
      <c r="H2386">
        <v>0</v>
      </c>
    </row>
    <row r="2387" spans="1:8" x14ac:dyDescent="0.25">
      <c r="A2387" t="s">
        <v>222</v>
      </c>
      <c r="B2387" t="s">
        <v>877</v>
      </c>
      <c r="C2387" s="1">
        <v>44835</v>
      </c>
      <c r="D2387">
        <v>42972</v>
      </c>
      <c r="E2387">
        <v>345153</v>
      </c>
      <c r="F2387">
        <v>6.53</v>
      </c>
      <c r="G2387">
        <v>0.967999995</v>
      </c>
      <c r="H2387">
        <v>2455.51001</v>
      </c>
    </row>
    <row r="2388" spans="1:8" x14ac:dyDescent="0.25">
      <c r="A2388" t="s">
        <v>222</v>
      </c>
      <c r="B2388" t="s">
        <v>877</v>
      </c>
      <c r="C2388" s="1">
        <v>44866</v>
      </c>
      <c r="D2388">
        <v>37200</v>
      </c>
      <c r="E2388">
        <v>382353</v>
      </c>
      <c r="F2388">
        <v>6.53</v>
      </c>
      <c r="G2388">
        <v>0.83300000399999996</v>
      </c>
      <c r="H2388">
        <v>0</v>
      </c>
    </row>
    <row r="2389" spans="1:8" x14ac:dyDescent="0.25">
      <c r="A2389" t="s">
        <v>222</v>
      </c>
      <c r="B2389" t="s">
        <v>877</v>
      </c>
      <c r="C2389" s="1">
        <v>44896</v>
      </c>
      <c r="D2389">
        <v>41655</v>
      </c>
      <c r="E2389">
        <v>424008</v>
      </c>
      <c r="F2389">
        <v>6.49</v>
      </c>
      <c r="G2389">
        <v>1</v>
      </c>
      <c r="H2389">
        <v>4323.2099609999996</v>
      </c>
    </row>
    <row r="2390" spans="1:8" x14ac:dyDescent="0.25">
      <c r="A2390" t="s">
        <v>222</v>
      </c>
      <c r="B2390" t="s">
        <v>877</v>
      </c>
      <c r="C2390" s="1">
        <v>44927</v>
      </c>
      <c r="D2390">
        <v>40588</v>
      </c>
      <c r="E2390">
        <v>464596</v>
      </c>
      <c r="F2390">
        <v>6.5</v>
      </c>
      <c r="G2390">
        <v>0.805999994</v>
      </c>
      <c r="H2390">
        <v>0</v>
      </c>
    </row>
    <row r="2391" spans="1:8" x14ac:dyDescent="0.25">
      <c r="A2391" t="s">
        <v>222</v>
      </c>
      <c r="B2391" t="s">
        <v>877</v>
      </c>
      <c r="C2391" s="1">
        <v>44958</v>
      </c>
      <c r="D2391">
        <v>12680</v>
      </c>
      <c r="E2391">
        <v>477276</v>
      </c>
      <c r="F2391">
        <v>6.39</v>
      </c>
      <c r="G2391">
        <v>0.536000013</v>
      </c>
      <c r="H2391">
        <v>0</v>
      </c>
    </row>
    <row r="2392" spans="1:8" x14ac:dyDescent="0.25">
      <c r="A2392" t="s">
        <v>222</v>
      </c>
      <c r="B2392" t="s">
        <v>877</v>
      </c>
      <c r="C2392" s="1">
        <v>44986</v>
      </c>
      <c r="D2392">
        <v>27642</v>
      </c>
      <c r="E2392">
        <v>504918</v>
      </c>
      <c r="F2392">
        <v>6.37</v>
      </c>
      <c r="G2392">
        <v>0.676999986</v>
      </c>
      <c r="H2392">
        <v>728.47998050000001</v>
      </c>
    </row>
    <row r="2393" spans="1:8" x14ac:dyDescent="0.25">
      <c r="A2393" t="s">
        <v>222</v>
      </c>
      <c r="B2393" t="s">
        <v>877</v>
      </c>
      <c r="C2393" s="1">
        <v>45017</v>
      </c>
      <c r="D2393">
        <v>22192</v>
      </c>
      <c r="E2393">
        <v>527110</v>
      </c>
      <c r="F2393">
        <v>6.31</v>
      </c>
      <c r="G2393">
        <v>0.5</v>
      </c>
      <c r="H2393">
        <v>0</v>
      </c>
    </row>
    <row r="2394" spans="1:8" x14ac:dyDescent="0.25">
      <c r="A2394" t="s">
        <v>222</v>
      </c>
      <c r="B2394" t="s">
        <v>877</v>
      </c>
      <c r="C2394" s="1">
        <v>45047</v>
      </c>
      <c r="D2394">
        <v>33649</v>
      </c>
      <c r="E2394">
        <v>560759</v>
      </c>
      <c r="F2394">
        <v>6.3</v>
      </c>
      <c r="G2394">
        <v>0.838999987</v>
      </c>
      <c r="H2394">
        <v>1904.160034</v>
      </c>
    </row>
    <row r="2395" spans="1:8" x14ac:dyDescent="0.25">
      <c r="A2395" t="s">
        <v>222</v>
      </c>
      <c r="B2395" t="s">
        <v>877</v>
      </c>
      <c r="C2395" s="1">
        <v>45078</v>
      </c>
      <c r="D2395">
        <v>49444</v>
      </c>
      <c r="E2395">
        <v>610203</v>
      </c>
      <c r="F2395">
        <v>6.4</v>
      </c>
      <c r="G2395">
        <v>1.1670000549999999</v>
      </c>
      <c r="H2395">
        <v>7826.4101559999999</v>
      </c>
    </row>
    <row r="2396" spans="1:8" x14ac:dyDescent="0.25">
      <c r="A2396" t="s">
        <v>222</v>
      </c>
      <c r="B2396" t="s">
        <v>877</v>
      </c>
      <c r="C2396" s="1">
        <v>45108</v>
      </c>
      <c r="D2396">
        <v>38571</v>
      </c>
      <c r="E2396">
        <v>648774</v>
      </c>
      <c r="F2396">
        <v>6.51</v>
      </c>
      <c r="G2396">
        <v>0.902999997</v>
      </c>
      <c r="H2396">
        <v>1279.339966</v>
      </c>
    </row>
    <row r="2397" spans="1:8" x14ac:dyDescent="0.25">
      <c r="A2397" t="s">
        <v>222</v>
      </c>
      <c r="B2397" t="s">
        <v>877</v>
      </c>
      <c r="C2397" s="1">
        <v>45139</v>
      </c>
      <c r="D2397">
        <v>45394</v>
      </c>
      <c r="E2397">
        <v>694168</v>
      </c>
      <c r="F2397">
        <v>6.63</v>
      </c>
      <c r="G2397">
        <v>1</v>
      </c>
      <c r="H2397">
        <v>0</v>
      </c>
    </row>
    <row r="2398" spans="1:8" x14ac:dyDescent="0.25">
      <c r="A2398" t="s">
        <v>222</v>
      </c>
      <c r="B2398" t="s">
        <v>877</v>
      </c>
      <c r="C2398" s="1">
        <v>45170</v>
      </c>
      <c r="D2398">
        <v>25237</v>
      </c>
      <c r="E2398">
        <v>719405</v>
      </c>
      <c r="F2398">
        <v>6.59</v>
      </c>
      <c r="G2398">
        <v>0.73299998</v>
      </c>
      <c r="H2398">
        <v>627.6599731</v>
      </c>
    </row>
    <row r="2399" spans="1:8" x14ac:dyDescent="0.25">
      <c r="A2399" t="s">
        <v>222</v>
      </c>
      <c r="B2399" t="s">
        <v>877</v>
      </c>
      <c r="C2399" s="1">
        <v>45200</v>
      </c>
      <c r="D2399">
        <v>55444</v>
      </c>
      <c r="E2399">
        <v>774849</v>
      </c>
      <c r="F2399">
        <v>6.49</v>
      </c>
      <c r="G2399">
        <v>1.065000057</v>
      </c>
      <c r="H2399">
        <v>4024.0200199999999</v>
      </c>
    </row>
    <row r="2400" spans="1:8" x14ac:dyDescent="0.25">
      <c r="A2400" t="s">
        <v>222</v>
      </c>
      <c r="B2400" t="s">
        <v>877</v>
      </c>
      <c r="C2400" s="1">
        <v>45231</v>
      </c>
      <c r="D2400">
        <v>26236</v>
      </c>
      <c r="E2400">
        <v>801085</v>
      </c>
      <c r="F2400">
        <v>6.47</v>
      </c>
      <c r="G2400">
        <v>0.83300000399999996</v>
      </c>
      <c r="H2400">
        <v>1595.969971</v>
      </c>
    </row>
    <row r="2401" spans="1:8" x14ac:dyDescent="0.25">
      <c r="A2401" t="s">
        <v>222</v>
      </c>
      <c r="B2401" t="s">
        <v>877</v>
      </c>
      <c r="C2401" s="1">
        <v>45261</v>
      </c>
      <c r="D2401">
        <v>41171</v>
      </c>
      <c r="E2401">
        <v>842256</v>
      </c>
      <c r="F2401">
        <v>6.49</v>
      </c>
      <c r="G2401">
        <v>0.870999992</v>
      </c>
      <c r="H2401">
        <v>0</v>
      </c>
    </row>
    <row r="2402" spans="1:8" x14ac:dyDescent="0.25">
      <c r="A2402" t="s">
        <v>222</v>
      </c>
      <c r="B2402" t="s">
        <v>877</v>
      </c>
      <c r="C2402" s="1">
        <v>45292</v>
      </c>
      <c r="D2402">
        <v>27148</v>
      </c>
      <c r="E2402">
        <v>869404</v>
      </c>
      <c r="F2402">
        <v>6.54</v>
      </c>
      <c r="G2402">
        <v>0.58099997000000003</v>
      </c>
      <c r="H2402">
        <v>2710.6298830000001</v>
      </c>
    </row>
    <row r="2403" spans="1:8" x14ac:dyDescent="0.25">
      <c r="A2403" t="s">
        <v>222</v>
      </c>
      <c r="B2403" t="s">
        <v>877</v>
      </c>
      <c r="C2403" s="1">
        <v>45323</v>
      </c>
      <c r="D2403">
        <v>30536</v>
      </c>
      <c r="E2403">
        <v>899940</v>
      </c>
      <c r="F2403">
        <v>6.53</v>
      </c>
      <c r="G2403">
        <v>0.86199998899999997</v>
      </c>
      <c r="H2403">
        <v>1082.719971</v>
      </c>
    </row>
    <row r="2404" spans="1:8" x14ac:dyDescent="0.25">
      <c r="A2404" t="s">
        <v>222</v>
      </c>
      <c r="B2404" t="s">
        <v>877</v>
      </c>
      <c r="C2404" s="1">
        <v>45352</v>
      </c>
      <c r="D2404">
        <v>34357</v>
      </c>
      <c r="E2404">
        <v>934297</v>
      </c>
      <c r="F2404">
        <v>6.54</v>
      </c>
      <c r="G2404">
        <v>0.741999984</v>
      </c>
      <c r="H2404">
        <v>3952.8500979999999</v>
      </c>
    </row>
    <row r="2405" spans="1:8" x14ac:dyDescent="0.25">
      <c r="A2405" t="s">
        <v>222</v>
      </c>
      <c r="B2405" t="s">
        <v>877</v>
      </c>
      <c r="C2405" s="1">
        <v>45383</v>
      </c>
      <c r="D2405">
        <v>38813</v>
      </c>
      <c r="E2405">
        <v>973110</v>
      </c>
      <c r="F2405">
        <v>6.47</v>
      </c>
      <c r="G2405">
        <v>0.80000001200000004</v>
      </c>
      <c r="H2405">
        <v>0</v>
      </c>
    </row>
    <row r="2406" spans="1:8" x14ac:dyDescent="0.25">
      <c r="A2406" t="s">
        <v>222</v>
      </c>
      <c r="B2406" t="s">
        <v>877</v>
      </c>
      <c r="C2406" s="1">
        <v>45413</v>
      </c>
      <c r="D2406">
        <v>46336</v>
      </c>
      <c r="E2406">
        <v>1019446</v>
      </c>
      <c r="F2406">
        <v>6.53</v>
      </c>
      <c r="G2406">
        <v>0.935000002</v>
      </c>
      <c r="H2406">
        <v>0</v>
      </c>
    </row>
    <row r="2407" spans="1:8" x14ac:dyDescent="0.25">
      <c r="A2407" t="s">
        <v>222</v>
      </c>
      <c r="B2407" t="s">
        <v>877</v>
      </c>
      <c r="C2407" s="1">
        <v>45444</v>
      </c>
      <c r="D2407">
        <v>32786</v>
      </c>
      <c r="E2407">
        <v>1052232</v>
      </c>
      <c r="F2407">
        <v>6.5</v>
      </c>
      <c r="G2407">
        <v>0.83300000399999996</v>
      </c>
      <c r="H2407">
        <v>695.55999759999997</v>
      </c>
    </row>
    <row r="2408" spans="1:8" x14ac:dyDescent="0.25">
      <c r="A2408" t="s">
        <v>222</v>
      </c>
      <c r="B2408" t="s">
        <v>877</v>
      </c>
      <c r="C2408" s="1">
        <v>45474</v>
      </c>
      <c r="D2408">
        <v>37248</v>
      </c>
      <c r="E2408">
        <v>1089480</v>
      </c>
      <c r="F2408">
        <v>6.55</v>
      </c>
      <c r="G2408">
        <v>0.838999987</v>
      </c>
      <c r="H2408">
        <v>0</v>
      </c>
    </row>
    <row r="2409" spans="1:8" x14ac:dyDescent="0.25">
      <c r="A2409" t="s">
        <v>222</v>
      </c>
      <c r="B2409" t="s">
        <v>877</v>
      </c>
      <c r="C2409" s="1">
        <v>45505</v>
      </c>
      <c r="D2409">
        <v>43847</v>
      </c>
      <c r="E2409">
        <v>1133327</v>
      </c>
      <c r="F2409">
        <v>6.45</v>
      </c>
      <c r="G2409">
        <v>1.031999946</v>
      </c>
      <c r="H2409">
        <v>3187.6201169999999</v>
      </c>
    </row>
    <row r="2410" spans="1:8" x14ac:dyDescent="0.25">
      <c r="A2410" t="s">
        <v>222</v>
      </c>
      <c r="B2410" t="s">
        <v>877</v>
      </c>
      <c r="C2410" s="1">
        <v>45536</v>
      </c>
      <c r="D2410">
        <v>41889</v>
      </c>
      <c r="E2410">
        <v>1175216</v>
      </c>
      <c r="F2410">
        <v>6.41</v>
      </c>
      <c r="G2410">
        <v>0.96700000799999997</v>
      </c>
      <c r="H2410">
        <v>0</v>
      </c>
    </row>
    <row r="2411" spans="1:8" x14ac:dyDescent="0.25">
      <c r="A2411" t="s">
        <v>222</v>
      </c>
      <c r="B2411" t="s">
        <v>877</v>
      </c>
      <c r="C2411" s="1">
        <v>45566</v>
      </c>
      <c r="D2411">
        <v>35849</v>
      </c>
      <c r="E2411">
        <v>1211065</v>
      </c>
      <c r="F2411">
        <v>6.37</v>
      </c>
      <c r="G2411">
        <v>0.709999979</v>
      </c>
      <c r="H2411">
        <v>0</v>
      </c>
    </row>
    <row r="2412" spans="1:8" x14ac:dyDescent="0.25">
      <c r="A2412" t="s">
        <v>222</v>
      </c>
      <c r="B2412" t="s">
        <v>877</v>
      </c>
      <c r="C2412" s="1">
        <v>45597</v>
      </c>
      <c r="D2412">
        <v>33292</v>
      </c>
      <c r="E2412">
        <v>1244357</v>
      </c>
      <c r="F2412">
        <v>6.38</v>
      </c>
      <c r="G2412">
        <v>0.69999998799999996</v>
      </c>
      <c r="H2412">
        <v>0</v>
      </c>
    </row>
    <row r="2413" spans="1:8" x14ac:dyDescent="0.25">
      <c r="A2413" t="s">
        <v>222</v>
      </c>
      <c r="B2413" t="s">
        <v>877</v>
      </c>
      <c r="C2413" s="1">
        <v>45627</v>
      </c>
      <c r="D2413">
        <v>59719</v>
      </c>
      <c r="E2413">
        <v>1304076</v>
      </c>
      <c r="F2413">
        <v>6.4</v>
      </c>
      <c r="G2413">
        <v>1.194000006</v>
      </c>
      <c r="H2413">
        <v>2931.1999510000001</v>
      </c>
    </row>
    <row r="2414" spans="1:8" x14ac:dyDescent="0.25">
      <c r="A2414" t="s">
        <v>223</v>
      </c>
      <c r="B2414" t="s">
        <v>878</v>
      </c>
      <c r="C2414" s="1">
        <v>44562</v>
      </c>
      <c r="D2414">
        <v>28777</v>
      </c>
      <c r="E2414">
        <v>28777</v>
      </c>
      <c r="F2414">
        <v>6.28</v>
      </c>
      <c r="G2414">
        <v>0.612999976</v>
      </c>
      <c r="H2414">
        <v>2336.209961</v>
      </c>
    </row>
    <row r="2415" spans="1:8" x14ac:dyDescent="0.25">
      <c r="A2415" t="s">
        <v>223</v>
      </c>
      <c r="B2415" t="s">
        <v>878</v>
      </c>
      <c r="C2415" s="1">
        <v>44593</v>
      </c>
      <c r="D2415">
        <v>36857</v>
      </c>
      <c r="E2415">
        <v>65634</v>
      </c>
      <c r="F2415">
        <v>6.42</v>
      </c>
      <c r="G2415">
        <v>1.0709999800000001</v>
      </c>
      <c r="H2415">
        <v>1554.3900149999999</v>
      </c>
    </row>
    <row r="2416" spans="1:8" x14ac:dyDescent="0.25">
      <c r="A2416" t="s">
        <v>223</v>
      </c>
      <c r="B2416" t="s">
        <v>878</v>
      </c>
      <c r="C2416" s="1">
        <v>44621</v>
      </c>
      <c r="D2416">
        <v>26688</v>
      </c>
      <c r="E2416">
        <v>92322</v>
      </c>
      <c r="F2416">
        <v>6.43</v>
      </c>
      <c r="G2416">
        <v>0.676999986</v>
      </c>
      <c r="H2416">
        <v>0</v>
      </c>
    </row>
    <row r="2417" spans="1:8" x14ac:dyDescent="0.25">
      <c r="A2417" t="s">
        <v>223</v>
      </c>
      <c r="B2417" t="s">
        <v>878</v>
      </c>
      <c r="C2417" s="1">
        <v>44652</v>
      </c>
      <c r="D2417">
        <v>27338</v>
      </c>
      <c r="E2417">
        <v>119660</v>
      </c>
      <c r="F2417">
        <v>6.56</v>
      </c>
      <c r="G2417">
        <v>0.56699997199999996</v>
      </c>
      <c r="H2417">
        <v>964.42999269999996</v>
      </c>
    </row>
    <row r="2418" spans="1:8" x14ac:dyDescent="0.25">
      <c r="A2418" t="s">
        <v>223</v>
      </c>
      <c r="B2418" t="s">
        <v>878</v>
      </c>
      <c r="C2418" s="1">
        <v>44682</v>
      </c>
      <c r="D2418">
        <v>36985</v>
      </c>
      <c r="E2418">
        <v>156645</v>
      </c>
      <c r="F2418">
        <v>6.5</v>
      </c>
      <c r="G2418">
        <v>0.870999992</v>
      </c>
      <c r="H2418">
        <v>4009.01001</v>
      </c>
    </row>
    <row r="2419" spans="1:8" x14ac:dyDescent="0.25">
      <c r="A2419" t="s">
        <v>223</v>
      </c>
      <c r="B2419" t="s">
        <v>878</v>
      </c>
      <c r="C2419" s="1">
        <v>44713</v>
      </c>
      <c r="D2419">
        <v>31338</v>
      </c>
      <c r="E2419">
        <v>187983</v>
      </c>
      <c r="F2419">
        <v>6.48</v>
      </c>
      <c r="G2419">
        <v>0.83300000399999996</v>
      </c>
      <c r="H2419">
        <v>3204.959961</v>
      </c>
    </row>
    <row r="2420" spans="1:8" x14ac:dyDescent="0.25">
      <c r="A2420" t="s">
        <v>223</v>
      </c>
      <c r="B2420" t="s">
        <v>878</v>
      </c>
      <c r="C2420" s="1">
        <v>44743</v>
      </c>
      <c r="D2420">
        <v>37493</v>
      </c>
      <c r="E2420">
        <v>225476</v>
      </c>
      <c r="F2420">
        <v>6.41</v>
      </c>
      <c r="G2420">
        <v>0.805999994</v>
      </c>
      <c r="H2420">
        <v>0</v>
      </c>
    </row>
    <row r="2421" spans="1:8" x14ac:dyDescent="0.25">
      <c r="A2421" t="s">
        <v>223</v>
      </c>
      <c r="B2421" t="s">
        <v>878</v>
      </c>
      <c r="C2421" s="1">
        <v>44774</v>
      </c>
      <c r="D2421">
        <v>42393</v>
      </c>
      <c r="E2421">
        <v>267869</v>
      </c>
      <c r="F2421">
        <v>6.46</v>
      </c>
      <c r="G2421">
        <v>0.967999995</v>
      </c>
      <c r="H2421">
        <v>0</v>
      </c>
    </row>
    <row r="2422" spans="1:8" x14ac:dyDescent="0.25">
      <c r="A2422" t="s">
        <v>223</v>
      </c>
      <c r="B2422" t="s">
        <v>878</v>
      </c>
      <c r="C2422" s="1">
        <v>44805</v>
      </c>
      <c r="D2422">
        <v>47023</v>
      </c>
      <c r="E2422">
        <v>314892</v>
      </c>
      <c r="F2422">
        <v>6.49</v>
      </c>
      <c r="G2422">
        <v>0.96700000799999997</v>
      </c>
      <c r="H2422">
        <v>0</v>
      </c>
    </row>
    <row r="2423" spans="1:8" x14ac:dyDescent="0.25">
      <c r="A2423" t="s">
        <v>223</v>
      </c>
      <c r="B2423" t="s">
        <v>878</v>
      </c>
      <c r="C2423" s="1">
        <v>44835</v>
      </c>
      <c r="D2423">
        <v>33101</v>
      </c>
      <c r="E2423">
        <v>347993</v>
      </c>
      <c r="F2423">
        <v>6.53</v>
      </c>
      <c r="G2423">
        <v>0.709999979</v>
      </c>
      <c r="H2423">
        <v>209.61000060000001</v>
      </c>
    </row>
    <row r="2424" spans="1:8" x14ac:dyDescent="0.25">
      <c r="A2424" t="s">
        <v>223</v>
      </c>
      <c r="B2424" t="s">
        <v>878</v>
      </c>
      <c r="C2424" s="1">
        <v>44866</v>
      </c>
      <c r="D2424">
        <v>42849</v>
      </c>
      <c r="E2424">
        <v>390842</v>
      </c>
      <c r="F2424">
        <v>6.49</v>
      </c>
      <c r="G2424">
        <v>0.96700000799999997</v>
      </c>
      <c r="H2424">
        <v>5454.2099609999996</v>
      </c>
    </row>
    <row r="2425" spans="1:8" x14ac:dyDescent="0.25">
      <c r="A2425" t="s">
        <v>223</v>
      </c>
      <c r="B2425" t="s">
        <v>878</v>
      </c>
      <c r="C2425" s="1">
        <v>44896</v>
      </c>
      <c r="D2425">
        <v>44031</v>
      </c>
      <c r="E2425">
        <v>434873</v>
      </c>
      <c r="F2425">
        <v>6.51</v>
      </c>
      <c r="G2425">
        <v>1.065000057</v>
      </c>
      <c r="H2425">
        <v>0</v>
      </c>
    </row>
    <row r="2426" spans="1:8" x14ac:dyDescent="0.25">
      <c r="A2426" t="s">
        <v>223</v>
      </c>
      <c r="B2426" t="s">
        <v>878</v>
      </c>
      <c r="C2426" s="1">
        <v>44927</v>
      </c>
      <c r="D2426">
        <v>48117</v>
      </c>
      <c r="E2426">
        <v>482990</v>
      </c>
      <c r="F2426">
        <v>6.47</v>
      </c>
      <c r="G2426">
        <v>1.128999949</v>
      </c>
      <c r="H2426">
        <v>267.5</v>
      </c>
    </row>
    <row r="2427" spans="1:8" x14ac:dyDescent="0.25">
      <c r="A2427" t="s">
        <v>223</v>
      </c>
      <c r="B2427" t="s">
        <v>878</v>
      </c>
      <c r="C2427" s="1">
        <v>44958</v>
      </c>
      <c r="D2427">
        <v>47627</v>
      </c>
      <c r="E2427">
        <v>530617</v>
      </c>
      <c r="F2427">
        <v>6.51</v>
      </c>
      <c r="G2427">
        <v>1.213999987</v>
      </c>
      <c r="H2427">
        <v>2278.459961</v>
      </c>
    </row>
    <row r="2428" spans="1:8" x14ac:dyDescent="0.25">
      <c r="A2428" t="s">
        <v>223</v>
      </c>
      <c r="B2428" t="s">
        <v>878</v>
      </c>
      <c r="C2428" s="1">
        <v>44986</v>
      </c>
      <c r="D2428">
        <v>30350</v>
      </c>
      <c r="E2428">
        <v>560967</v>
      </c>
      <c r="F2428">
        <v>6.51</v>
      </c>
      <c r="G2428">
        <v>0.805999994</v>
      </c>
      <c r="H2428">
        <v>0</v>
      </c>
    </row>
    <row r="2429" spans="1:8" x14ac:dyDescent="0.25">
      <c r="A2429" t="s">
        <v>223</v>
      </c>
      <c r="B2429" t="s">
        <v>878</v>
      </c>
      <c r="C2429" s="1">
        <v>45017</v>
      </c>
      <c r="D2429">
        <v>42526</v>
      </c>
      <c r="E2429">
        <v>603493</v>
      </c>
      <c r="F2429">
        <v>6.51</v>
      </c>
      <c r="G2429">
        <v>1.0329999919999999</v>
      </c>
      <c r="H2429">
        <v>0</v>
      </c>
    </row>
    <row r="2430" spans="1:8" x14ac:dyDescent="0.25">
      <c r="A2430" t="s">
        <v>223</v>
      </c>
      <c r="B2430" t="s">
        <v>878</v>
      </c>
      <c r="C2430" s="1">
        <v>45047</v>
      </c>
      <c r="D2430">
        <v>33676</v>
      </c>
      <c r="E2430">
        <v>637169</v>
      </c>
      <c r="F2430">
        <v>6.43</v>
      </c>
      <c r="G2430">
        <v>0.709999979</v>
      </c>
      <c r="H2430">
        <v>3901</v>
      </c>
    </row>
    <row r="2431" spans="1:8" x14ac:dyDescent="0.25">
      <c r="A2431" t="s">
        <v>223</v>
      </c>
      <c r="B2431" t="s">
        <v>878</v>
      </c>
      <c r="C2431" s="1">
        <v>45078</v>
      </c>
      <c r="D2431">
        <v>35452</v>
      </c>
      <c r="E2431">
        <v>672621</v>
      </c>
      <c r="F2431">
        <v>6.43</v>
      </c>
      <c r="G2431">
        <v>0.80000001200000004</v>
      </c>
      <c r="H2431">
        <v>6940.2700199999999</v>
      </c>
    </row>
    <row r="2432" spans="1:8" x14ac:dyDescent="0.25">
      <c r="A2432" t="s">
        <v>223</v>
      </c>
      <c r="B2432" t="s">
        <v>878</v>
      </c>
      <c r="C2432" s="1">
        <v>45108</v>
      </c>
      <c r="D2432">
        <v>41881</v>
      </c>
      <c r="E2432">
        <v>714502</v>
      </c>
      <c r="F2432">
        <v>6.4</v>
      </c>
      <c r="G2432">
        <v>0.902999997</v>
      </c>
      <c r="H2432">
        <v>0</v>
      </c>
    </row>
    <row r="2433" spans="1:8" x14ac:dyDescent="0.25">
      <c r="A2433" t="s">
        <v>223</v>
      </c>
      <c r="B2433" t="s">
        <v>878</v>
      </c>
      <c r="C2433" s="1">
        <v>45139</v>
      </c>
      <c r="D2433">
        <v>32867</v>
      </c>
      <c r="E2433">
        <v>747369</v>
      </c>
      <c r="F2433">
        <v>6.38</v>
      </c>
      <c r="G2433">
        <v>0.773999989</v>
      </c>
      <c r="H2433">
        <v>0</v>
      </c>
    </row>
    <row r="2434" spans="1:8" x14ac:dyDescent="0.25">
      <c r="A2434" t="s">
        <v>223</v>
      </c>
      <c r="B2434" t="s">
        <v>878</v>
      </c>
      <c r="C2434" s="1">
        <v>45170</v>
      </c>
      <c r="D2434">
        <v>46641</v>
      </c>
      <c r="E2434">
        <v>794010</v>
      </c>
      <c r="F2434">
        <v>6.37</v>
      </c>
      <c r="G2434">
        <v>1.0329999919999999</v>
      </c>
      <c r="H2434">
        <v>0</v>
      </c>
    </row>
    <row r="2435" spans="1:8" x14ac:dyDescent="0.25">
      <c r="A2435" t="s">
        <v>223</v>
      </c>
      <c r="B2435" t="s">
        <v>878</v>
      </c>
      <c r="C2435" s="1">
        <v>45200</v>
      </c>
      <c r="D2435">
        <v>45619</v>
      </c>
      <c r="E2435">
        <v>839629</v>
      </c>
      <c r="F2435">
        <v>6.43</v>
      </c>
      <c r="G2435">
        <v>0.935000002</v>
      </c>
      <c r="H2435">
        <v>792.63000490000002</v>
      </c>
    </row>
    <row r="2436" spans="1:8" x14ac:dyDescent="0.25">
      <c r="A2436" t="s">
        <v>223</v>
      </c>
      <c r="B2436" t="s">
        <v>878</v>
      </c>
      <c r="C2436" s="1">
        <v>45231</v>
      </c>
      <c r="D2436">
        <v>47492</v>
      </c>
      <c r="E2436">
        <v>887121</v>
      </c>
      <c r="F2436">
        <v>6.5</v>
      </c>
      <c r="G2436">
        <v>1.0329999919999999</v>
      </c>
      <c r="H2436">
        <v>3423.4799800000001</v>
      </c>
    </row>
    <row r="2437" spans="1:8" x14ac:dyDescent="0.25">
      <c r="A2437" t="s">
        <v>223</v>
      </c>
      <c r="B2437" t="s">
        <v>878</v>
      </c>
      <c r="C2437" s="1">
        <v>45261</v>
      </c>
      <c r="D2437">
        <v>36599</v>
      </c>
      <c r="E2437">
        <v>923720</v>
      </c>
      <c r="F2437">
        <v>6.48</v>
      </c>
      <c r="G2437">
        <v>0.935000002</v>
      </c>
      <c r="H2437">
        <v>0</v>
      </c>
    </row>
    <row r="2438" spans="1:8" x14ac:dyDescent="0.25">
      <c r="A2438" t="s">
        <v>223</v>
      </c>
      <c r="B2438" t="s">
        <v>878</v>
      </c>
      <c r="C2438" s="1">
        <v>45292</v>
      </c>
      <c r="D2438">
        <v>23137</v>
      </c>
      <c r="E2438">
        <v>946857</v>
      </c>
      <c r="F2438">
        <v>6.45</v>
      </c>
      <c r="G2438">
        <v>0.547999978</v>
      </c>
      <c r="H2438">
        <v>0</v>
      </c>
    </row>
    <row r="2439" spans="1:8" x14ac:dyDescent="0.25">
      <c r="A2439" t="s">
        <v>223</v>
      </c>
      <c r="B2439" t="s">
        <v>878</v>
      </c>
      <c r="C2439" s="1">
        <v>45323</v>
      </c>
      <c r="D2439">
        <v>40345</v>
      </c>
      <c r="E2439">
        <v>987202</v>
      </c>
      <c r="F2439">
        <v>6.51</v>
      </c>
      <c r="G2439">
        <v>0.82800000900000004</v>
      </c>
      <c r="H2439">
        <v>1777.0500489999999</v>
      </c>
    </row>
    <row r="2440" spans="1:8" x14ac:dyDescent="0.25">
      <c r="A2440" t="s">
        <v>223</v>
      </c>
      <c r="B2440" t="s">
        <v>878</v>
      </c>
      <c r="C2440" s="1">
        <v>45352</v>
      </c>
      <c r="D2440">
        <v>53501</v>
      </c>
      <c r="E2440">
        <v>1040703</v>
      </c>
      <c r="F2440">
        <v>6.57</v>
      </c>
      <c r="G2440">
        <v>1.161000013</v>
      </c>
      <c r="H2440">
        <v>0</v>
      </c>
    </row>
    <row r="2441" spans="1:8" x14ac:dyDescent="0.25">
      <c r="A2441" t="s">
        <v>223</v>
      </c>
      <c r="B2441" t="s">
        <v>878</v>
      </c>
      <c r="C2441" s="1">
        <v>45383</v>
      </c>
      <c r="D2441">
        <v>26972</v>
      </c>
      <c r="E2441">
        <v>1067675</v>
      </c>
      <c r="F2441">
        <v>6.57</v>
      </c>
      <c r="G2441">
        <v>0.56699997199999996</v>
      </c>
      <c r="H2441">
        <v>0</v>
      </c>
    </row>
    <row r="2442" spans="1:8" x14ac:dyDescent="0.25">
      <c r="A2442" t="s">
        <v>223</v>
      </c>
      <c r="B2442" t="s">
        <v>878</v>
      </c>
      <c r="C2442" s="1">
        <v>45413</v>
      </c>
      <c r="D2442">
        <v>39566</v>
      </c>
      <c r="E2442">
        <v>1107241</v>
      </c>
      <c r="F2442">
        <v>6.58</v>
      </c>
      <c r="G2442">
        <v>0.935000002</v>
      </c>
      <c r="H2442">
        <v>0</v>
      </c>
    </row>
    <row r="2443" spans="1:8" x14ac:dyDescent="0.25">
      <c r="A2443" t="s">
        <v>223</v>
      </c>
      <c r="B2443" t="s">
        <v>878</v>
      </c>
      <c r="C2443" s="1">
        <v>45444</v>
      </c>
      <c r="D2443">
        <v>32984</v>
      </c>
      <c r="E2443">
        <v>1140225</v>
      </c>
      <c r="F2443">
        <v>6.63</v>
      </c>
      <c r="G2443">
        <v>0.80000001200000004</v>
      </c>
      <c r="H2443">
        <v>0</v>
      </c>
    </row>
    <row r="2444" spans="1:8" x14ac:dyDescent="0.25">
      <c r="A2444" t="s">
        <v>223</v>
      </c>
      <c r="B2444" t="s">
        <v>878</v>
      </c>
      <c r="C2444" s="1">
        <v>45474</v>
      </c>
      <c r="D2444">
        <v>38568</v>
      </c>
      <c r="E2444">
        <v>1178793</v>
      </c>
      <c r="F2444">
        <v>6.57</v>
      </c>
      <c r="G2444">
        <v>0.870999992</v>
      </c>
      <c r="H2444">
        <v>0</v>
      </c>
    </row>
    <row r="2445" spans="1:8" x14ac:dyDescent="0.25">
      <c r="A2445" t="s">
        <v>223</v>
      </c>
      <c r="B2445" t="s">
        <v>878</v>
      </c>
      <c r="C2445" s="1">
        <v>45505</v>
      </c>
      <c r="D2445">
        <v>29508</v>
      </c>
      <c r="E2445">
        <v>1208301</v>
      </c>
      <c r="F2445">
        <v>6.49</v>
      </c>
      <c r="G2445">
        <v>0.644999981</v>
      </c>
      <c r="H2445">
        <v>2238.330078</v>
      </c>
    </row>
    <row r="2446" spans="1:8" x14ac:dyDescent="0.25">
      <c r="A2446" t="s">
        <v>223</v>
      </c>
      <c r="B2446" t="s">
        <v>878</v>
      </c>
      <c r="C2446" s="1">
        <v>45536</v>
      </c>
      <c r="D2446">
        <v>28297</v>
      </c>
      <c r="E2446">
        <v>1236598</v>
      </c>
      <c r="F2446">
        <v>6.43</v>
      </c>
      <c r="G2446">
        <v>0.83300000399999996</v>
      </c>
      <c r="H2446">
        <v>284.0499878</v>
      </c>
    </row>
    <row r="2447" spans="1:8" x14ac:dyDescent="0.25">
      <c r="A2447" t="s">
        <v>223</v>
      </c>
      <c r="B2447" t="s">
        <v>878</v>
      </c>
      <c r="C2447" s="1">
        <v>45566</v>
      </c>
      <c r="D2447">
        <v>29383</v>
      </c>
      <c r="E2447">
        <v>1265981</v>
      </c>
      <c r="F2447">
        <v>6.51</v>
      </c>
      <c r="G2447">
        <v>0.58099997000000003</v>
      </c>
      <c r="H2447">
        <v>0</v>
      </c>
    </row>
    <row r="2448" spans="1:8" x14ac:dyDescent="0.25">
      <c r="A2448" t="s">
        <v>223</v>
      </c>
      <c r="B2448" t="s">
        <v>878</v>
      </c>
      <c r="C2448" s="1">
        <v>45597</v>
      </c>
      <c r="D2448">
        <v>25067</v>
      </c>
      <c r="E2448">
        <v>1291048</v>
      </c>
      <c r="F2448">
        <v>6.44</v>
      </c>
      <c r="G2448">
        <v>0.53299999200000003</v>
      </c>
      <c r="H2448">
        <v>0</v>
      </c>
    </row>
    <row r="2449" spans="1:8" x14ac:dyDescent="0.25">
      <c r="A2449" t="s">
        <v>223</v>
      </c>
      <c r="B2449" t="s">
        <v>878</v>
      </c>
      <c r="C2449" s="1">
        <v>45627</v>
      </c>
      <c r="D2449">
        <v>37824</v>
      </c>
      <c r="E2449">
        <v>1328872</v>
      </c>
      <c r="F2449">
        <v>6.37</v>
      </c>
      <c r="G2449">
        <v>0.773999989</v>
      </c>
      <c r="H2449">
        <v>3318.0900879999999</v>
      </c>
    </row>
    <row r="2450" spans="1:8" x14ac:dyDescent="0.25">
      <c r="A2450" t="s">
        <v>224</v>
      </c>
      <c r="B2450" t="s">
        <v>881</v>
      </c>
      <c r="C2450" s="1">
        <v>44562</v>
      </c>
      <c r="D2450">
        <v>36190</v>
      </c>
      <c r="E2450">
        <v>36190</v>
      </c>
      <c r="F2450">
        <v>6.8</v>
      </c>
      <c r="G2450">
        <v>0.870999992</v>
      </c>
      <c r="H2450">
        <v>1796.76001</v>
      </c>
    </row>
    <row r="2451" spans="1:8" x14ac:dyDescent="0.25">
      <c r="A2451" t="s">
        <v>224</v>
      </c>
      <c r="B2451" t="s">
        <v>881</v>
      </c>
      <c r="C2451" s="1">
        <v>44593</v>
      </c>
      <c r="D2451">
        <v>42908</v>
      </c>
      <c r="E2451">
        <v>79098</v>
      </c>
      <c r="F2451">
        <v>6.67</v>
      </c>
      <c r="G2451">
        <v>0.89300000700000004</v>
      </c>
      <c r="H2451">
        <v>0</v>
      </c>
    </row>
    <row r="2452" spans="1:8" x14ac:dyDescent="0.25">
      <c r="A2452" t="s">
        <v>224</v>
      </c>
      <c r="B2452" t="s">
        <v>881</v>
      </c>
      <c r="C2452" s="1">
        <v>44621</v>
      </c>
      <c r="D2452">
        <v>25747</v>
      </c>
      <c r="E2452">
        <v>104845</v>
      </c>
      <c r="F2452">
        <v>6.58</v>
      </c>
      <c r="G2452">
        <v>0.644999981</v>
      </c>
      <c r="H2452">
        <v>0</v>
      </c>
    </row>
    <row r="2453" spans="1:8" x14ac:dyDescent="0.25">
      <c r="A2453" t="s">
        <v>224</v>
      </c>
      <c r="B2453" t="s">
        <v>881</v>
      </c>
      <c r="C2453" s="1">
        <v>44652</v>
      </c>
      <c r="D2453">
        <v>40213</v>
      </c>
      <c r="E2453">
        <v>145058</v>
      </c>
      <c r="F2453">
        <v>6.52</v>
      </c>
      <c r="G2453">
        <v>0.96700000799999997</v>
      </c>
      <c r="H2453">
        <v>2925.969971</v>
      </c>
    </row>
    <row r="2454" spans="1:8" x14ac:dyDescent="0.25">
      <c r="A2454" t="s">
        <v>224</v>
      </c>
      <c r="B2454" t="s">
        <v>881</v>
      </c>
      <c r="C2454" s="1">
        <v>44682</v>
      </c>
      <c r="D2454">
        <v>45077</v>
      </c>
      <c r="E2454">
        <v>190135</v>
      </c>
      <c r="F2454">
        <v>6.46</v>
      </c>
      <c r="G2454">
        <v>1.065000057</v>
      </c>
      <c r="H2454">
        <v>1056.079956</v>
      </c>
    </row>
    <row r="2455" spans="1:8" x14ac:dyDescent="0.25">
      <c r="A2455" t="s">
        <v>224</v>
      </c>
      <c r="B2455" t="s">
        <v>881</v>
      </c>
      <c r="C2455" s="1">
        <v>44713</v>
      </c>
      <c r="D2455">
        <v>42997</v>
      </c>
      <c r="E2455">
        <v>233132</v>
      </c>
      <c r="F2455">
        <v>6.53</v>
      </c>
      <c r="G2455">
        <v>0.89999997600000003</v>
      </c>
      <c r="H2455">
        <v>0</v>
      </c>
    </row>
    <row r="2456" spans="1:8" x14ac:dyDescent="0.25">
      <c r="A2456" t="s">
        <v>224</v>
      </c>
      <c r="B2456" t="s">
        <v>881</v>
      </c>
      <c r="C2456" s="1">
        <v>44743</v>
      </c>
      <c r="D2456">
        <v>33190</v>
      </c>
      <c r="E2456">
        <v>266322</v>
      </c>
      <c r="F2456">
        <v>6.41</v>
      </c>
      <c r="G2456">
        <v>0.709999979</v>
      </c>
      <c r="H2456">
        <v>0</v>
      </c>
    </row>
    <row r="2457" spans="1:8" x14ac:dyDescent="0.25">
      <c r="A2457" t="s">
        <v>224</v>
      </c>
      <c r="B2457" t="s">
        <v>881</v>
      </c>
      <c r="C2457" s="1">
        <v>44774</v>
      </c>
      <c r="D2457">
        <v>39449</v>
      </c>
      <c r="E2457">
        <v>305771</v>
      </c>
      <c r="F2457">
        <v>6.5</v>
      </c>
      <c r="G2457">
        <v>0.805999994</v>
      </c>
      <c r="H2457">
        <v>0</v>
      </c>
    </row>
    <row r="2458" spans="1:8" x14ac:dyDescent="0.25">
      <c r="A2458" t="s">
        <v>224</v>
      </c>
      <c r="B2458" t="s">
        <v>881</v>
      </c>
      <c r="C2458" s="1">
        <v>44805</v>
      </c>
      <c r="D2458">
        <v>38472</v>
      </c>
      <c r="E2458">
        <v>344243</v>
      </c>
      <c r="F2458">
        <v>6.39</v>
      </c>
      <c r="G2458">
        <v>0.83300000399999996</v>
      </c>
      <c r="H2458">
        <v>0</v>
      </c>
    </row>
    <row r="2459" spans="1:8" x14ac:dyDescent="0.25">
      <c r="A2459" t="s">
        <v>224</v>
      </c>
      <c r="B2459" t="s">
        <v>881</v>
      </c>
      <c r="C2459" s="1">
        <v>44835</v>
      </c>
      <c r="D2459">
        <v>31764</v>
      </c>
      <c r="E2459">
        <v>376007</v>
      </c>
      <c r="F2459">
        <v>6.46</v>
      </c>
      <c r="G2459">
        <v>0.870999992</v>
      </c>
      <c r="H2459">
        <v>0</v>
      </c>
    </row>
    <row r="2460" spans="1:8" x14ac:dyDescent="0.25">
      <c r="A2460" t="s">
        <v>224</v>
      </c>
      <c r="B2460" t="s">
        <v>881</v>
      </c>
      <c r="C2460" s="1">
        <v>44866</v>
      </c>
      <c r="D2460">
        <v>38336</v>
      </c>
      <c r="E2460">
        <v>414343</v>
      </c>
      <c r="F2460">
        <v>6.41</v>
      </c>
      <c r="G2460">
        <v>0.96700000799999997</v>
      </c>
      <c r="H2460">
        <v>3226.98999</v>
      </c>
    </row>
    <row r="2461" spans="1:8" x14ac:dyDescent="0.25">
      <c r="A2461" t="s">
        <v>224</v>
      </c>
      <c r="B2461" t="s">
        <v>881</v>
      </c>
      <c r="C2461" s="1">
        <v>44896</v>
      </c>
      <c r="D2461">
        <v>29556</v>
      </c>
      <c r="E2461">
        <v>443899</v>
      </c>
      <c r="F2461">
        <v>6.46</v>
      </c>
      <c r="G2461">
        <v>0.709999979</v>
      </c>
      <c r="H2461">
        <v>0</v>
      </c>
    </row>
    <row r="2462" spans="1:8" x14ac:dyDescent="0.25">
      <c r="A2462" t="s">
        <v>224</v>
      </c>
      <c r="B2462" t="s">
        <v>881</v>
      </c>
      <c r="C2462" s="1">
        <v>44927</v>
      </c>
      <c r="D2462">
        <v>35589</v>
      </c>
      <c r="E2462">
        <v>479488</v>
      </c>
      <c r="F2462">
        <v>6.48</v>
      </c>
      <c r="G2462">
        <v>0.709999979</v>
      </c>
      <c r="H2462">
        <v>660.96002199999998</v>
      </c>
    </row>
    <row r="2463" spans="1:8" x14ac:dyDescent="0.25">
      <c r="A2463" t="s">
        <v>224</v>
      </c>
      <c r="B2463" t="s">
        <v>881</v>
      </c>
      <c r="C2463" s="1">
        <v>44958</v>
      </c>
      <c r="D2463">
        <v>36237</v>
      </c>
      <c r="E2463">
        <v>515725</v>
      </c>
      <c r="F2463">
        <v>6.43</v>
      </c>
      <c r="G2463">
        <v>0.82099997999999996</v>
      </c>
      <c r="H2463">
        <v>1008.700012</v>
      </c>
    </row>
    <row r="2464" spans="1:8" x14ac:dyDescent="0.25">
      <c r="A2464" t="s">
        <v>224</v>
      </c>
      <c r="B2464" t="s">
        <v>881</v>
      </c>
      <c r="C2464" s="1">
        <v>44986</v>
      </c>
      <c r="D2464">
        <v>40299</v>
      </c>
      <c r="E2464">
        <v>556024</v>
      </c>
      <c r="F2464">
        <v>6.51</v>
      </c>
      <c r="G2464">
        <v>0.967999995</v>
      </c>
      <c r="H2464">
        <v>844.65002440000001</v>
      </c>
    </row>
    <row r="2465" spans="1:8" x14ac:dyDescent="0.25">
      <c r="A2465" t="s">
        <v>224</v>
      </c>
      <c r="B2465" t="s">
        <v>881</v>
      </c>
      <c r="C2465" s="1">
        <v>45017</v>
      </c>
      <c r="D2465">
        <v>42317</v>
      </c>
      <c r="E2465">
        <v>598341</v>
      </c>
      <c r="F2465">
        <v>6.49</v>
      </c>
      <c r="G2465">
        <v>0.93300002800000004</v>
      </c>
      <c r="H2465">
        <v>3088.1201169999999</v>
      </c>
    </row>
    <row r="2466" spans="1:8" x14ac:dyDescent="0.25">
      <c r="A2466" t="s">
        <v>224</v>
      </c>
      <c r="B2466" t="s">
        <v>881</v>
      </c>
      <c r="C2466" s="1">
        <v>45047</v>
      </c>
      <c r="D2466">
        <v>39603</v>
      </c>
      <c r="E2466">
        <v>637944</v>
      </c>
      <c r="F2466">
        <v>6.59</v>
      </c>
      <c r="G2466">
        <v>0.935000002</v>
      </c>
      <c r="H2466">
        <v>252.4400024</v>
      </c>
    </row>
    <row r="2467" spans="1:8" x14ac:dyDescent="0.25">
      <c r="A2467" t="s">
        <v>224</v>
      </c>
      <c r="B2467" t="s">
        <v>881</v>
      </c>
      <c r="C2467" s="1">
        <v>45078</v>
      </c>
      <c r="D2467">
        <v>26464</v>
      </c>
      <c r="E2467">
        <v>664408</v>
      </c>
      <c r="F2467">
        <v>6.6</v>
      </c>
      <c r="G2467">
        <v>0.66699999600000004</v>
      </c>
      <c r="H2467">
        <v>0</v>
      </c>
    </row>
    <row r="2468" spans="1:8" x14ac:dyDescent="0.25">
      <c r="A2468" t="s">
        <v>224</v>
      </c>
      <c r="B2468" t="s">
        <v>881</v>
      </c>
      <c r="C2468" s="1">
        <v>45108</v>
      </c>
      <c r="D2468">
        <v>46572</v>
      </c>
      <c r="E2468">
        <v>710980</v>
      </c>
      <c r="F2468">
        <v>6.62</v>
      </c>
      <c r="G2468">
        <v>1</v>
      </c>
      <c r="H2468">
        <v>0</v>
      </c>
    </row>
    <row r="2469" spans="1:8" x14ac:dyDescent="0.25">
      <c r="A2469" t="s">
        <v>224</v>
      </c>
      <c r="B2469" t="s">
        <v>881</v>
      </c>
      <c r="C2469" s="1">
        <v>45139</v>
      </c>
      <c r="D2469">
        <v>38745</v>
      </c>
      <c r="E2469">
        <v>749725</v>
      </c>
      <c r="F2469">
        <v>6.6</v>
      </c>
      <c r="G2469">
        <v>0.741999984</v>
      </c>
      <c r="H2469">
        <v>0</v>
      </c>
    </row>
    <row r="2470" spans="1:8" x14ac:dyDescent="0.25">
      <c r="A2470" t="s">
        <v>224</v>
      </c>
      <c r="B2470" t="s">
        <v>881</v>
      </c>
      <c r="C2470" s="1">
        <v>45170</v>
      </c>
      <c r="D2470">
        <v>42089</v>
      </c>
      <c r="E2470">
        <v>791814</v>
      </c>
      <c r="F2470">
        <v>6.51</v>
      </c>
      <c r="G2470">
        <v>0.96700000799999997</v>
      </c>
      <c r="H2470">
        <v>0</v>
      </c>
    </row>
    <row r="2471" spans="1:8" x14ac:dyDescent="0.25">
      <c r="A2471" t="s">
        <v>224</v>
      </c>
      <c r="B2471" t="s">
        <v>881</v>
      </c>
      <c r="C2471" s="1">
        <v>45200</v>
      </c>
      <c r="D2471">
        <v>31306</v>
      </c>
      <c r="E2471">
        <v>823120</v>
      </c>
      <c r="F2471">
        <v>6.5</v>
      </c>
      <c r="G2471">
        <v>0.709999979</v>
      </c>
      <c r="H2471">
        <v>0</v>
      </c>
    </row>
    <row r="2472" spans="1:8" x14ac:dyDescent="0.25">
      <c r="A2472" t="s">
        <v>224</v>
      </c>
      <c r="B2472" t="s">
        <v>881</v>
      </c>
      <c r="C2472" s="1">
        <v>45231</v>
      </c>
      <c r="D2472">
        <v>24801</v>
      </c>
      <c r="E2472">
        <v>847921</v>
      </c>
      <c r="F2472">
        <v>6.48</v>
      </c>
      <c r="G2472">
        <v>0.633000016</v>
      </c>
      <c r="H2472">
        <v>474.69000240000003</v>
      </c>
    </row>
    <row r="2473" spans="1:8" x14ac:dyDescent="0.25">
      <c r="A2473" t="s">
        <v>224</v>
      </c>
      <c r="B2473" t="s">
        <v>881</v>
      </c>
      <c r="C2473" s="1">
        <v>45261</v>
      </c>
      <c r="D2473">
        <v>34108</v>
      </c>
      <c r="E2473">
        <v>882029</v>
      </c>
      <c r="F2473">
        <v>6.47</v>
      </c>
      <c r="G2473">
        <v>0.773999989</v>
      </c>
      <c r="H2473">
        <v>0</v>
      </c>
    </row>
    <row r="2474" spans="1:8" x14ac:dyDescent="0.25">
      <c r="A2474" t="s">
        <v>224</v>
      </c>
      <c r="B2474" t="s">
        <v>881</v>
      </c>
      <c r="C2474" s="1">
        <v>45292</v>
      </c>
      <c r="D2474">
        <v>25916</v>
      </c>
      <c r="E2474">
        <v>907945</v>
      </c>
      <c r="F2474">
        <v>6.4</v>
      </c>
      <c r="G2474">
        <v>0.676999986</v>
      </c>
      <c r="H2474">
        <v>0</v>
      </c>
    </row>
    <row r="2475" spans="1:8" x14ac:dyDescent="0.25">
      <c r="A2475" t="s">
        <v>224</v>
      </c>
      <c r="B2475" t="s">
        <v>881</v>
      </c>
      <c r="C2475" s="1">
        <v>45323</v>
      </c>
      <c r="D2475">
        <v>56344</v>
      </c>
      <c r="E2475">
        <v>964289</v>
      </c>
      <c r="F2475">
        <v>6.4</v>
      </c>
      <c r="G2475">
        <v>1.2760000229999999</v>
      </c>
      <c r="H2475">
        <v>0</v>
      </c>
    </row>
    <row r="2476" spans="1:8" x14ac:dyDescent="0.25">
      <c r="A2476" t="s">
        <v>224</v>
      </c>
      <c r="B2476" t="s">
        <v>881</v>
      </c>
      <c r="C2476" s="1">
        <v>45352</v>
      </c>
      <c r="D2476">
        <v>33565</v>
      </c>
      <c r="E2476">
        <v>997854</v>
      </c>
      <c r="F2476">
        <v>6.46</v>
      </c>
      <c r="G2476">
        <v>0.805999994</v>
      </c>
      <c r="H2476">
        <v>2366.9099120000001</v>
      </c>
    </row>
    <row r="2477" spans="1:8" x14ac:dyDescent="0.25">
      <c r="A2477" t="s">
        <v>224</v>
      </c>
      <c r="B2477" t="s">
        <v>881</v>
      </c>
      <c r="C2477" s="1">
        <v>45383</v>
      </c>
      <c r="D2477">
        <v>29079</v>
      </c>
      <c r="E2477">
        <v>1026933</v>
      </c>
      <c r="F2477">
        <v>6.55</v>
      </c>
      <c r="G2477">
        <v>0.76700002</v>
      </c>
      <c r="H2477">
        <v>0</v>
      </c>
    </row>
    <row r="2478" spans="1:8" x14ac:dyDescent="0.25">
      <c r="A2478" t="s">
        <v>224</v>
      </c>
      <c r="B2478" t="s">
        <v>881</v>
      </c>
      <c r="C2478" s="1">
        <v>45413</v>
      </c>
      <c r="D2478">
        <v>30444</v>
      </c>
      <c r="E2478">
        <v>1057377</v>
      </c>
      <c r="F2478">
        <v>6.58</v>
      </c>
      <c r="G2478">
        <v>0.838999987</v>
      </c>
      <c r="H2478">
        <v>0</v>
      </c>
    </row>
    <row r="2479" spans="1:8" x14ac:dyDescent="0.25">
      <c r="A2479" t="s">
        <v>224</v>
      </c>
      <c r="B2479" t="s">
        <v>881</v>
      </c>
      <c r="C2479" s="1">
        <v>45444</v>
      </c>
      <c r="D2479">
        <v>26124</v>
      </c>
      <c r="E2479">
        <v>1083501</v>
      </c>
      <c r="F2479">
        <v>6.54</v>
      </c>
      <c r="G2479">
        <v>0.56699997199999996</v>
      </c>
      <c r="H2479">
        <v>973.57000730000004</v>
      </c>
    </row>
    <row r="2480" spans="1:8" x14ac:dyDescent="0.25">
      <c r="A2480" t="s">
        <v>224</v>
      </c>
      <c r="B2480" t="s">
        <v>881</v>
      </c>
      <c r="C2480" s="1">
        <v>45474</v>
      </c>
      <c r="D2480">
        <v>33769</v>
      </c>
      <c r="E2480">
        <v>1117270</v>
      </c>
      <c r="F2480">
        <v>6.51</v>
      </c>
      <c r="G2480">
        <v>0.902999997</v>
      </c>
      <c r="H2480">
        <v>3384.75</v>
      </c>
    </row>
    <row r="2481" spans="1:8" x14ac:dyDescent="0.25">
      <c r="A2481" t="s">
        <v>224</v>
      </c>
      <c r="B2481" t="s">
        <v>881</v>
      </c>
      <c r="C2481" s="1">
        <v>45505</v>
      </c>
      <c r="D2481">
        <v>28043</v>
      </c>
      <c r="E2481">
        <v>1145313</v>
      </c>
      <c r="F2481">
        <v>6.52</v>
      </c>
      <c r="G2481">
        <v>0.58099997000000003</v>
      </c>
      <c r="H2481">
        <v>6322.0898440000001</v>
      </c>
    </row>
    <row r="2482" spans="1:8" x14ac:dyDescent="0.25">
      <c r="A2482" t="s">
        <v>224</v>
      </c>
      <c r="B2482" t="s">
        <v>881</v>
      </c>
      <c r="C2482" s="1">
        <v>45536</v>
      </c>
      <c r="D2482">
        <v>38457</v>
      </c>
      <c r="E2482">
        <v>1183770</v>
      </c>
      <c r="F2482">
        <v>6.56</v>
      </c>
      <c r="G2482">
        <v>0.89999997600000003</v>
      </c>
      <c r="H2482">
        <v>0</v>
      </c>
    </row>
    <row r="2483" spans="1:8" x14ac:dyDescent="0.25">
      <c r="A2483" t="s">
        <v>224</v>
      </c>
      <c r="B2483" t="s">
        <v>881</v>
      </c>
      <c r="C2483" s="1">
        <v>45566</v>
      </c>
      <c r="D2483">
        <v>34178</v>
      </c>
      <c r="E2483">
        <v>1217948</v>
      </c>
      <c r="F2483">
        <v>6.62</v>
      </c>
      <c r="G2483">
        <v>0.676999986</v>
      </c>
      <c r="H2483">
        <v>4345.7597660000001</v>
      </c>
    </row>
    <row r="2484" spans="1:8" x14ac:dyDescent="0.25">
      <c r="A2484" t="s">
        <v>224</v>
      </c>
      <c r="B2484" t="s">
        <v>881</v>
      </c>
      <c r="C2484" s="1">
        <v>45597</v>
      </c>
      <c r="D2484">
        <v>33033</v>
      </c>
      <c r="E2484">
        <v>1250981</v>
      </c>
      <c r="F2484">
        <v>6.63</v>
      </c>
      <c r="G2484">
        <v>0.76700002</v>
      </c>
      <c r="H2484">
        <v>0</v>
      </c>
    </row>
    <row r="2485" spans="1:8" x14ac:dyDescent="0.25">
      <c r="A2485" t="s">
        <v>224</v>
      </c>
      <c r="B2485" t="s">
        <v>881</v>
      </c>
      <c r="C2485" s="1">
        <v>45627</v>
      </c>
      <c r="D2485">
        <v>35274</v>
      </c>
      <c r="E2485">
        <v>1286255</v>
      </c>
      <c r="F2485">
        <v>6.62</v>
      </c>
      <c r="G2485">
        <v>0.741999984</v>
      </c>
      <c r="H2485">
        <v>1002.030029</v>
      </c>
    </row>
    <row r="2486" spans="1:8" x14ac:dyDescent="0.25">
      <c r="A2486" t="s">
        <v>225</v>
      </c>
      <c r="B2486" t="s">
        <v>879</v>
      </c>
      <c r="C2486" s="1">
        <v>44562</v>
      </c>
      <c r="D2486">
        <v>31132</v>
      </c>
      <c r="E2486">
        <v>31132</v>
      </c>
      <c r="F2486">
        <v>6.31</v>
      </c>
      <c r="G2486">
        <v>0.612999976</v>
      </c>
      <c r="H2486">
        <v>5828.7900390000004</v>
      </c>
    </row>
    <row r="2487" spans="1:8" x14ac:dyDescent="0.25">
      <c r="A2487" t="s">
        <v>225</v>
      </c>
      <c r="B2487" t="s">
        <v>879</v>
      </c>
      <c r="C2487" s="1">
        <v>44593</v>
      </c>
      <c r="D2487">
        <v>30959</v>
      </c>
      <c r="E2487">
        <v>62091</v>
      </c>
      <c r="F2487">
        <v>6.32</v>
      </c>
      <c r="G2487">
        <v>0.75</v>
      </c>
      <c r="H2487">
        <v>0</v>
      </c>
    </row>
    <row r="2488" spans="1:8" x14ac:dyDescent="0.25">
      <c r="A2488" t="s">
        <v>225</v>
      </c>
      <c r="B2488" t="s">
        <v>879</v>
      </c>
      <c r="C2488" s="1">
        <v>44621</v>
      </c>
      <c r="D2488">
        <v>24635</v>
      </c>
      <c r="E2488">
        <v>86726</v>
      </c>
      <c r="F2488">
        <v>6.33</v>
      </c>
      <c r="G2488">
        <v>0.515999973</v>
      </c>
      <c r="H2488">
        <v>587.52001949999999</v>
      </c>
    </row>
    <row r="2489" spans="1:8" x14ac:dyDescent="0.25">
      <c r="A2489" t="s">
        <v>225</v>
      </c>
      <c r="B2489" t="s">
        <v>879</v>
      </c>
      <c r="C2489" s="1">
        <v>44652</v>
      </c>
      <c r="D2489">
        <v>23755</v>
      </c>
      <c r="E2489">
        <v>110481</v>
      </c>
      <c r="F2489">
        <v>6.36</v>
      </c>
      <c r="G2489">
        <v>0.60000002399999997</v>
      </c>
      <c r="H2489">
        <v>0</v>
      </c>
    </row>
    <row r="2490" spans="1:8" x14ac:dyDescent="0.25">
      <c r="A2490" t="s">
        <v>225</v>
      </c>
      <c r="B2490" t="s">
        <v>879</v>
      </c>
      <c r="C2490" s="1">
        <v>44682</v>
      </c>
      <c r="D2490">
        <v>29494</v>
      </c>
      <c r="E2490">
        <v>139975</v>
      </c>
      <c r="F2490">
        <v>6.49</v>
      </c>
      <c r="G2490">
        <v>0.612999976</v>
      </c>
      <c r="H2490">
        <v>4612.0898440000001</v>
      </c>
    </row>
    <row r="2491" spans="1:8" x14ac:dyDescent="0.25">
      <c r="A2491" t="s">
        <v>225</v>
      </c>
      <c r="B2491" t="s">
        <v>879</v>
      </c>
      <c r="C2491" s="1">
        <v>44713</v>
      </c>
      <c r="D2491">
        <v>48541</v>
      </c>
      <c r="E2491">
        <v>188516</v>
      </c>
      <c r="F2491">
        <v>6.54</v>
      </c>
      <c r="G2491">
        <v>0.96700000799999997</v>
      </c>
      <c r="H2491">
        <v>0</v>
      </c>
    </row>
    <row r="2492" spans="1:8" x14ac:dyDescent="0.25">
      <c r="A2492" t="s">
        <v>225</v>
      </c>
      <c r="B2492" t="s">
        <v>879</v>
      </c>
      <c r="C2492" s="1">
        <v>44743</v>
      </c>
      <c r="D2492">
        <v>28324</v>
      </c>
      <c r="E2492">
        <v>216840</v>
      </c>
      <c r="F2492">
        <v>6.58</v>
      </c>
      <c r="G2492">
        <v>0.902999997</v>
      </c>
      <c r="H2492">
        <v>0</v>
      </c>
    </row>
    <row r="2493" spans="1:8" x14ac:dyDescent="0.25">
      <c r="A2493" t="s">
        <v>225</v>
      </c>
      <c r="B2493" t="s">
        <v>879</v>
      </c>
      <c r="C2493" s="1">
        <v>44774</v>
      </c>
      <c r="D2493">
        <v>36807</v>
      </c>
      <c r="E2493">
        <v>253647</v>
      </c>
      <c r="F2493">
        <v>6.42</v>
      </c>
      <c r="G2493">
        <v>0.805999994</v>
      </c>
      <c r="H2493">
        <v>0</v>
      </c>
    </row>
    <row r="2494" spans="1:8" x14ac:dyDescent="0.25">
      <c r="A2494" t="s">
        <v>225</v>
      </c>
      <c r="B2494" t="s">
        <v>879</v>
      </c>
      <c r="C2494" s="1">
        <v>44805</v>
      </c>
      <c r="D2494">
        <v>45613</v>
      </c>
      <c r="E2494">
        <v>299260</v>
      </c>
      <c r="F2494">
        <v>6.48</v>
      </c>
      <c r="G2494">
        <v>1.0329999919999999</v>
      </c>
      <c r="H2494">
        <v>0</v>
      </c>
    </row>
    <row r="2495" spans="1:8" x14ac:dyDescent="0.25">
      <c r="A2495" t="s">
        <v>225</v>
      </c>
      <c r="B2495" t="s">
        <v>879</v>
      </c>
      <c r="C2495" s="1">
        <v>44835</v>
      </c>
      <c r="D2495">
        <v>43229</v>
      </c>
      <c r="E2495">
        <v>342489</v>
      </c>
      <c r="F2495">
        <v>6.47</v>
      </c>
      <c r="G2495">
        <v>0.935000002</v>
      </c>
      <c r="H2495">
        <v>0</v>
      </c>
    </row>
    <row r="2496" spans="1:8" x14ac:dyDescent="0.25">
      <c r="A2496" t="s">
        <v>225</v>
      </c>
      <c r="B2496" t="s">
        <v>879</v>
      </c>
      <c r="C2496" s="1">
        <v>44866</v>
      </c>
      <c r="D2496">
        <v>25462</v>
      </c>
      <c r="E2496">
        <v>367951</v>
      </c>
      <c r="F2496">
        <v>6.56</v>
      </c>
      <c r="G2496">
        <v>0.69999998799999996</v>
      </c>
      <c r="H2496">
        <v>0</v>
      </c>
    </row>
    <row r="2497" spans="1:8" x14ac:dyDescent="0.25">
      <c r="A2497" t="s">
        <v>225</v>
      </c>
      <c r="B2497" t="s">
        <v>879</v>
      </c>
      <c r="C2497" s="1">
        <v>44896</v>
      </c>
      <c r="D2497">
        <v>29628</v>
      </c>
      <c r="E2497">
        <v>397579</v>
      </c>
      <c r="F2497">
        <v>6.51</v>
      </c>
      <c r="G2497">
        <v>0.805999994</v>
      </c>
      <c r="H2497">
        <v>0</v>
      </c>
    </row>
    <row r="2498" spans="1:8" x14ac:dyDescent="0.25">
      <c r="A2498" t="s">
        <v>225</v>
      </c>
      <c r="B2498" t="s">
        <v>879</v>
      </c>
      <c r="C2498" s="1">
        <v>44927</v>
      </c>
      <c r="D2498">
        <v>21395</v>
      </c>
      <c r="E2498">
        <v>418974</v>
      </c>
      <c r="F2498">
        <v>6.53</v>
      </c>
      <c r="G2498">
        <v>0.515999973</v>
      </c>
      <c r="H2498">
        <v>3514.669922</v>
      </c>
    </row>
    <row r="2499" spans="1:8" x14ac:dyDescent="0.25">
      <c r="A2499" t="s">
        <v>225</v>
      </c>
      <c r="B2499" t="s">
        <v>879</v>
      </c>
      <c r="C2499" s="1">
        <v>44958</v>
      </c>
      <c r="D2499">
        <v>41869</v>
      </c>
      <c r="E2499">
        <v>460843</v>
      </c>
      <c r="F2499">
        <v>6.5</v>
      </c>
      <c r="G2499">
        <v>1.1430000069999999</v>
      </c>
      <c r="H2499">
        <v>2322.1499020000001</v>
      </c>
    </row>
    <row r="2500" spans="1:8" x14ac:dyDescent="0.25">
      <c r="A2500" t="s">
        <v>225</v>
      </c>
      <c r="B2500" t="s">
        <v>879</v>
      </c>
      <c r="C2500" s="1">
        <v>44986</v>
      </c>
      <c r="D2500">
        <v>35857</v>
      </c>
      <c r="E2500">
        <v>496700</v>
      </c>
      <c r="F2500">
        <v>6.49</v>
      </c>
      <c r="G2500">
        <v>0.902999997</v>
      </c>
      <c r="H2500">
        <v>0</v>
      </c>
    </row>
    <row r="2501" spans="1:8" x14ac:dyDescent="0.25">
      <c r="A2501" t="s">
        <v>225</v>
      </c>
      <c r="B2501" t="s">
        <v>879</v>
      </c>
      <c r="C2501" s="1">
        <v>45017</v>
      </c>
      <c r="D2501">
        <v>19584</v>
      </c>
      <c r="E2501">
        <v>516284</v>
      </c>
      <c r="F2501">
        <v>6.46</v>
      </c>
      <c r="G2501">
        <v>0.5</v>
      </c>
      <c r="H2501">
        <v>4288.5498049999997</v>
      </c>
    </row>
    <row r="2502" spans="1:8" x14ac:dyDescent="0.25">
      <c r="A2502" t="s">
        <v>225</v>
      </c>
      <c r="B2502" t="s">
        <v>879</v>
      </c>
      <c r="C2502" s="1">
        <v>45047</v>
      </c>
      <c r="D2502">
        <v>42365</v>
      </c>
      <c r="E2502">
        <v>558649</v>
      </c>
      <c r="F2502">
        <v>6.47</v>
      </c>
      <c r="G2502">
        <v>0.902999997</v>
      </c>
      <c r="H2502">
        <v>1282.98999</v>
      </c>
    </row>
    <row r="2503" spans="1:8" x14ac:dyDescent="0.25">
      <c r="A2503" t="s">
        <v>225</v>
      </c>
      <c r="B2503" t="s">
        <v>879</v>
      </c>
      <c r="C2503" s="1">
        <v>45078</v>
      </c>
      <c r="D2503">
        <v>31042</v>
      </c>
      <c r="E2503">
        <v>589691</v>
      </c>
      <c r="F2503">
        <v>6.48</v>
      </c>
      <c r="G2503">
        <v>0.80000001200000004</v>
      </c>
      <c r="H2503">
        <v>0</v>
      </c>
    </row>
    <row r="2504" spans="1:8" x14ac:dyDescent="0.25">
      <c r="A2504" t="s">
        <v>225</v>
      </c>
      <c r="B2504" t="s">
        <v>879</v>
      </c>
      <c r="C2504" s="1">
        <v>45108</v>
      </c>
      <c r="D2504">
        <v>41990</v>
      </c>
      <c r="E2504">
        <v>631681</v>
      </c>
      <c r="F2504">
        <v>6.55</v>
      </c>
      <c r="G2504">
        <v>0.805999994</v>
      </c>
      <c r="H2504">
        <v>0</v>
      </c>
    </row>
    <row r="2505" spans="1:8" x14ac:dyDescent="0.25">
      <c r="A2505" t="s">
        <v>225</v>
      </c>
      <c r="B2505" t="s">
        <v>879</v>
      </c>
      <c r="C2505" s="1">
        <v>45139</v>
      </c>
      <c r="D2505">
        <v>53957</v>
      </c>
      <c r="E2505">
        <v>685638</v>
      </c>
      <c r="F2505">
        <v>6.66</v>
      </c>
      <c r="G2505">
        <v>1.065000057</v>
      </c>
      <c r="H2505">
        <v>487.5499878</v>
      </c>
    </row>
    <row r="2506" spans="1:8" x14ac:dyDescent="0.25">
      <c r="A2506" t="s">
        <v>225</v>
      </c>
      <c r="B2506" t="s">
        <v>879</v>
      </c>
      <c r="C2506" s="1">
        <v>45170</v>
      </c>
      <c r="D2506">
        <v>22448</v>
      </c>
      <c r="E2506">
        <v>708086</v>
      </c>
      <c r="F2506">
        <v>6.69</v>
      </c>
      <c r="G2506">
        <v>0.5</v>
      </c>
      <c r="H2506">
        <v>837.47998050000001</v>
      </c>
    </row>
    <row r="2507" spans="1:8" x14ac:dyDescent="0.25">
      <c r="A2507" t="s">
        <v>225</v>
      </c>
      <c r="B2507" t="s">
        <v>879</v>
      </c>
      <c r="C2507" s="1">
        <v>45200</v>
      </c>
      <c r="D2507">
        <v>25867</v>
      </c>
      <c r="E2507">
        <v>733953</v>
      </c>
      <c r="F2507">
        <v>6.56</v>
      </c>
      <c r="G2507">
        <v>0.773999989</v>
      </c>
      <c r="H2507">
        <v>0</v>
      </c>
    </row>
    <row r="2508" spans="1:8" x14ac:dyDescent="0.25">
      <c r="A2508" t="s">
        <v>225</v>
      </c>
      <c r="B2508" t="s">
        <v>879</v>
      </c>
      <c r="C2508" s="1">
        <v>45231</v>
      </c>
      <c r="D2508">
        <v>25684</v>
      </c>
      <c r="E2508">
        <v>759637</v>
      </c>
      <c r="F2508">
        <v>6.47</v>
      </c>
      <c r="G2508">
        <v>0.5</v>
      </c>
      <c r="H2508">
        <v>2292.3701169999999</v>
      </c>
    </row>
    <row r="2509" spans="1:8" x14ac:dyDescent="0.25">
      <c r="A2509" t="s">
        <v>225</v>
      </c>
      <c r="B2509" t="s">
        <v>879</v>
      </c>
      <c r="C2509" s="1">
        <v>45261</v>
      </c>
      <c r="D2509">
        <v>29863</v>
      </c>
      <c r="E2509">
        <v>789500</v>
      </c>
      <c r="F2509">
        <v>6.41</v>
      </c>
      <c r="G2509">
        <v>0.709999979</v>
      </c>
      <c r="H2509">
        <v>551.33001709999996</v>
      </c>
    </row>
    <row r="2510" spans="1:8" x14ac:dyDescent="0.25">
      <c r="A2510" t="s">
        <v>225</v>
      </c>
      <c r="B2510" t="s">
        <v>879</v>
      </c>
      <c r="C2510" s="1">
        <v>45292</v>
      </c>
      <c r="D2510">
        <v>30442</v>
      </c>
      <c r="E2510">
        <v>819942</v>
      </c>
      <c r="F2510">
        <v>6.51</v>
      </c>
      <c r="G2510">
        <v>0.773999989</v>
      </c>
      <c r="H2510">
        <v>9648.2001949999994</v>
      </c>
    </row>
    <row r="2511" spans="1:8" x14ac:dyDescent="0.25">
      <c r="A2511" t="s">
        <v>225</v>
      </c>
      <c r="B2511" t="s">
        <v>879</v>
      </c>
      <c r="C2511" s="1">
        <v>45323</v>
      </c>
      <c r="D2511">
        <v>49396</v>
      </c>
      <c r="E2511">
        <v>869338</v>
      </c>
      <c r="F2511">
        <v>6.41</v>
      </c>
      <c r="G2511">
        <v>1.0340000389999999</v>
      </c>
      <c r="H2511">
        <v>0</v>
      </c>
    </row>
    <row r="2512" spans="1:8" x14ac:dyDescent="0.25">
      <c r="A2512" t="s">
        <v>225</v>
      </c>
      <c r="B2512" t="s">
        <v>879</v>
      </c>
      <c r="C2512" s="1">
        <v>45352</v>
      </c>
      <c r="D2512">
        <v>37488</v>
      </c>
      <c r="E2512">
        <v>906826</v>
      </c>
      <c r="F2512">
        <v>6.42</v>
      </c>
      <c r="G2512">
        <v>0.870999992</v>
      </c>
      <c r="H2512">
        <v>5125.0898440000001</v>
      </c>
    </row>
    <row r="2513" spans="1:8" x14ac:dyDescent="0.25">
      <c r="A2513" t="s">
        <v>225</v>
      </c>
      <c r="B2513" t="s">
        <v>879</v>
      </c>
      <c r="C2513" s="1">
        <v>45383</v>
      </c>
      <c r="D2513">
        <v>43707</v>
      </c>
      <c r="E2513">
        <v>950533</v>
      </c>
      <c r="F2513">
        <v>6.41</v>
      </c>
      <c r="G2513">
        <v>0.83300000399999996</v>
      </c>
      <c r="H2513">
        <v>0</v>
      </c>
    </row>
    <row r="2514" spans="1:8" x14ac:dyDescent="0.25">
      <c r="A2514" t="s">
        <v>225</v>
      </c>
      <c r="B2514" t="s">
        <v>879</v>
      </c>
      <c r="C2514" s="1">
        <v>45413</v>
      </c>
      <c r="D2514">
        <v>44901</v>
      </c>
      <c r="E2514">
        <v>995434</v>
      </c>
      <c r="F2514">
        <v>6.56</v>
      </c>
      <c r="G2514">
        <v>1.031999946</v>
      </c>
      <c r="H2514">
        <v>3258.9499510000001</v>
      </c>
    </row>
    <row r="2515" spans="1:8" x14ac:dyDescent="0.25">
      <c r="A2515" t="s">
        <v>225</v>
      </c>
      <c r="B2515" t="s">
        <v>879</v>
      </c>
      <c r="C2515" s="1">
        <v>45444</v>
      </c>
      <c r="D2515">
        <v>53870</v>
      </c>
      <c r="E2515">
        <v>1049304</v>
      </c>
      <c r="F2515">
        <v>6.52</v>
      </c>
      <c r="G2515">
        <v>1.1670000549999999</v>
      </c>
      <c r="H2515">
        <v>784.45001219999995</v>
      </c>
    </row>
    <row r="2516" spans="1:8" x14ac:dyDescent="0.25">
      <c r="A2516" t="s">
        <v>225</v>
      </c>
      <c r="B2516" t="s">
        <v>879</v>
      </c>
      <c r="C2516" s="1">
        <v>45474</v>
      </c>
      <c r="D2516">
        <v>20352</v>
      </c>
      <c r="E2516">
        <v>1069656</v>
      </c>
      <c r="F2516">
        <v>6.5</v>
      </c>
      <c r="G2516">
        <v>0.58099997000000003</v>
      </c>
      <c r="H2516">
        <v>0</v>
      </c>
    </row>
    <row r="2517" spans="1:8" x14ac:dyDescent="0.25">
      <c r="A2517" t="s">
        <v>225</v>
      </c>
      <c r="B2517" t="s">
        <v>879</v>
      </c>
      <c r="C2517" s="1">
        <v>45505</v>
      </c>
      <c r="D2517">
        <v>39029</v>
      </c>
      <c r="E2517">
        <v>1108685</v>
      </c>
      <c r="F2517">
        <v>6.44</v>
      </c>
      <c r="G2517">
        <v>0.870999992</v>
      </c>
      <c r="H2517">
        <v>2514.9099120000001</v>
      </c>
    </row>
    <row r="2518" spans="1:8" x14ac:dyDescent="0.25">
      <c r="A2518" t="s">
        <v>225</v>
      </c>
      <c r="B2518" t="s">
        <v>879</v>
      </c>
      <c r="C2518" s="1">
        <v>45536</v>
      </c>
      <c r="D2518">
        <v>24227</v>
      </c>
      <c r="E2518">
        <v>1132912</v>
      </c>
      <c r="F2518">
        <v>6.47</v>
      </c>
      <c r="G2518">
        <v>0.76700002</v>
      </c>
      <c r="H2518">
        <v>0</v>
      </c>
    </row>
    <row r="2519" spans="1:8" x14ac:dyDescent="0.25">
      <c r="A2519" t="s">
        <v>225</v>
      </c>
      <c r="B2519" t="s">
        <v>879</v>
      </c>
      <c r="C2519" s="1">
        <v>45566</v>
      </c>
      <c r="D2519">
        <v>41028</v>
      </c>
      <c r="E2519">
        <v>1173940</v>
      </c>
      <c r="F2519">
        <v>6.45</v>
      </c>
      <c r="G2519">
        <v>0.805999994</v>
      </c>
      <c r="H2519">
        <v>2626.4499510000001</v>
      </c>
    </row>
    <row r="2520" spans="1:8" x14ac:dyDescent="0.25">
      <c r="A2520" t="s">
        <v>225</v>
      </c>
      <c r="B2520" t="s">
        <v>879</v>
      </c>
      <c r="C2520" s="1">
        <v>45597</v>
      </c>
      <c r="D2520">
        <v>46217</v>
      </c>
      <c r="E2520">
        <v>1220157</v>
      </c>
      <c r="F2520">
        <v>6.41</v>
      </c>
      <c r="G2520">
        <v>1.1000000240000001</v>
      </c>
      <c r="H2520">
        <v>0</v>
      </c>
    </row>
    <row r="2521" spans="1:8" x14ac:dyDescent="0.25">
      <c r="A2521" t="s">
        <v>225</v>
      </c>
      <c r="B2521" t="s">
        <v>879</v>
      </c>
      <c r="C2521" s="1">
        <v>45627</v>
      </c>
      <c r="D2521">
        <v>35017</v>
      </c>
      <c r="E2521">
        <v>1255174</v>
      </c>
      <c r="F2521">
        <v>6.41</v>
      </c>
      <c r="G2521">
        <v>0.773999989</v>
      </c>
      <c r="H2521">
        <v>3287.280029</v>
      </c>
    </row>
    <row r="2522" spans="1:8" x14ac:dyDescent="0.25">
      <c r="A2522" t="s">
        <v>226</v>
      </c>
      <c r="B2522" t="s">
        <v>881</v>
      </c>
      <c r="C2522" s="1">
        <v>44562</v>
      </c>
      <c r="D2522">
        <v>41183</v>
      </c>
      <c r="E2522">
        <v>41183</v>
      </c>
      <c r="F2522">
        <v>6.38</v>
      </c>
      <c r="G2522">
        <v>0.935000002</v>
      </c>
      <c r="H2522">
        <v>3617.8500979999999</v>
      </c>
    </row>
    <row r="2523" spans="1:8" x14ac:dyDescent="0.25">
      <c r="A2523" t="s">
        <v>226</v>
      </c>
      <c r="B2523" t="s">
        <v>881</v>
      </c>
      <c r="C2523" s="1">
        <v>44593</v>
      </c>
      <c r="D2523">
        <v>33601</v>
      </c>
      <c r="E2523">
        <v>74784</v>
      </c>
      <c r="F2523">
        <v>6.52</v>
      </c>
      <c r="G2523">
        <v>0.963999987</v>
      </c>
      <c r="H2523">
        <v>2631.3500979999999</v>
      </c>
    </row>
    <row r="2524" spans="1:8" x14ac:dyDescent="0.25">
      <c r="A2524" t="s">
        <v>226</v>
      </c>
      <c r="B2524" t="s">
        <v>881</v>
      </c>
      <c r="C2524" s="1">
        <v>44621</v>
      </c>
      <c r="D2524">
        <v>39445</v>
      </c>
      <c r="E2524">
        <v>114229</v>
      </c>
      <c r="F2524">
        <v>6.51</v>
      </c>
      <c r="G2524">
        <v>0.902999997</v>
      </c>
      <c r="H2524">
        <v>2111.5</v>
      </c>
    </row>
    <row r="2525" spans="1:8" x14ac:dyDescent="0.25">
      <c r="A2525" t="s">
        <v>226</v>
      </c>
      <c r="B2525" t="s">
        <v>881</v>
      </c>
      <c r="C2525" s="1">
        <v>44652</v>
      </c>
      <c r="D2525">
        <v>24734</v>
      </c>
      <c r="E2525">
        <v>138963</v>
      </c>
      <c r="F2525">
        <v>6.58</v>
      </c>
      <c r="G2525">
        <v>0.66699999600000004</v>
      </c>
      <c r="H2525">
        <v>0</v>
      </c>
    </row>
    <row r="2526" spans="1:8" x14ac:dyDescent="0.25">
      <c r="A2526" t="s">
        <v>226</v>
      </c>
      <c r="B2526" t="s">
        <v>881</v>
      </c>
      <c r="C2526" s="1">
        <v>44682</v>
      </c>
      <c r="D2526">
        <v>42266</v>
      </c>
      <c r="E2526">
        <v>181229</v>
      </c>
      <c r="F2526">
        <v>6.53</v>
      </c>
      <c r="G2526">
        <v>0.967999995</v>
      </c>
      <c r="H2526">
        <v>3728.5</v>
      </c>
    </row>
    <row r="2527" spans="1:8" x14ac:dyDescent="0.25">
      <c r="A2527" t="s">
        <v>226</v>
      </c>
      <c r="B2527" t="s">
        <v>881</v>
      </c>
      <c r="C2527" s="1">
        <v>44713</v>
      </c>
      <c r="D2527">
        <v>46194</v>
      </c>
      <c r="E2527">
        <v>227423</v>
      </c>
      <c r="F2527">
        <v>6.53</v>
      </c>
      <c r="G2527">
        <v>0.866999984</v>
      </c>
      <c r="H2527">
        <v>2167.1000979999999</v>
      </c>
    </row>
    <row r="2528" spans="1:8" x14ac:dyDescent="0.25">
      <c r="A2528" t="s">
        <v>226</v>
      </c>
      <c r="B2528" t="s">
        <v>881</v>
      </c>
      <c r="C2528" s="1">
        <v>44743</v>
      </c>
      <c r="D2528">
        <v>42004</v>
      </c>
      <c r="E2528">
        <v>269427</v>
      </c>
      <c r="F2528">
        <v>6.46</v>
      </c>
      <c r="G2528">
        <v>0.967999995</v>
      </c>
      <c r="H2528">
        <v>0</v>
      </c>
    </row>
    <row r="2529" spans="1:8" x14ac:dyDescent="0.25">
      <c r="A2529" t="s">
        <v>226</v>
      </c>
      <c r="B2529" t="s">
        <v>881</v>
      </c>
      <c r="C2529" s="1">
        <v>44774</v>
      </c>
      <c r="D2529">
        <v>29685</v>
      </c>
      <c r="E2529">
        <v>299112</v>
      </c>
      <c r="F2529">
        <v>6.44</v>
      </c>
      <c r="G2529">
        <v>0.741999984</v>
      </c>
      <c r="H2529">
        <v>0</v>
      </c>
    </row>
    <row r="2530" spans="1:8" x14ac:dyDescent="0.25">
      <c r="A2530" t="s">
        <v>226</v>
      </c>
      <c r="B2530" t="s">
        <v>881</v>
      </c>
      <c r="C2530" s="1">
        <v>44805</v>
      </c>
      <c r="D2530">
        <v>45089</v>
      </c>
      <c r="E2530">
        <v>344201</v>
      </c>
      <c r="F2530">
        <v>6.48</v>
      </c>
      <c r="G2530">
        <v>1.0329999919999999</v>
      </c>
      <c r="H2530">
        <v>0</v>
      </c>
    </row>
    <row r="2531" spans="1:8" x14ac:dyDescent="0.25">
      <c r="A2531" t="s">
        <v>226</v>
      </c>
      <c r="B2531" t="s">
        <v>881</v>
      </c>
      <c r="C2531" s="1">
        <v>44835</v>
      </c>
      <c r="D2531">
        <v>18308</v>
      </c>
      <c r="E2531">
        <v>362509</v>
      </c>
      <c r="F2531">
        <v>6.51</v>
      </c>
      <c r="G2531">
        <v>0.515999973</v>
      </c>
      <c r="H2531">
        <v>412.26000979999998</v>
      </c>
    </row>
    <row r="2532" spans="1:8" x14ac:dyDescent="0.25">
      <c r="A2532" t="s">
        <v>226</v>
      </c>
      <c r="B2532" t="s">
        <v>881</v>
      </c>
      <c r="C2532" s="1">
        <v>44866</v>
      </c>
      <c r="D2532">
        <v>35030</v>
      </c>
      <c r="E2532">
        <v>397539</v>
      </c>
      <c r="F2532">
        <v>6.54</v>
      </c>
      <c r="G2532">
        <v>0.73299998</v>
      </c>
      <c r="H2532">
        <v>0</v>
      </c>
    </row>
    <row r="2533" spans="1:8" x14ac:dyDescent="0.25">
      <c r="A2533" t="s">
        <v>226</v>
      </c>
      <c r="B2533" t="s">
        <v>881</v>
      </c>
      <c r="C2533" s="1">
        <v>44896</v>
      </c>
      <c r="D2533">
        <v>34170</v>
      </c>
      <c r="E2533">
        <v>431709</v>
      </c>
      <c r="F2533">
        <v>6.51</v>
      </c>
      <c r="G2533">
        <v>0.870999992</v>
      </c>
      <c r="H2533">
        <v>0</v>
      </c>
    </row>
    <row r="2534" spans="1:8" x14ac:dyDescent="0.25">
      <c r="A2534" t="s">
        <v>226</v>
      </c>
      <c r="B2534" t="s">
        <v>881</v>
      </c>
      <c r="C2534" s="1">
        <v>44927</v>
      </c>
      <c r="D2534">
        <v>37325</v>
      </c>
      <c r="E2534">
        <v>469034</v>
      </c>
      <c r="F2534">
        <v>6.55</v>
      </c>
      <c r="G2534">
        <v>0.676999986</v>
      </c>
      <c r="H2534">
        <v>2136.1298830000001</v>
      </c>
    </row>
    <row r="2535" spans="1:8" x14ac:dyDescent="0.25">
      <c r="A2535" t="s">
        <v>226</v>
      </c>
      <c r="B2535" t="s">
        <v>881</v>
      </c>
      <c r="C2535" s="1">
        <v>44958</v>
      </c>
      <c r="D2535">
        <v>22432</v>
      </c>
      <c r="E2535">
        <v>491466</v>
      </c>
      <c r="F2535">
        <v>6.59</v>
      </c>
      <c r="G2535">
        <v>0.713999987</v>
      </c>
      <c r="H2535">
        <v>0</v>
      </c>
    </row>
    <row r="2536" spans="1:8" x14ac:dyDescent="0.25">
      <c r="A2536" t="s">
        <v>226</v>
      </c>
      <c r="B2536" t="s">
        <v>881</v>
      </c>
      <c r="C2536" s="1">
        <v>44986</v>
      </c>
      <c r="D2536">
        <v>50082</v>
      </c>
      <c r="E2536">
        <v>541548</v>
      </c>
      <c r="F2536">
        <v>6.56</v>
      </c>
      <c r="G2536">
        <v>1</v>
      </c>
      <c r="H2536">
        <v>1130.76001</v>
      </c>
    </row>
    <row r="2537" spans="1:8" x14ac:dyDescent="0.25">
      <c r="A2537" t="s">
        <v>226</v>
      </c>
      <c r="B2537" t="s">
        <v>881</v>
      </c>
      <c r="C2537" s="1">
        <v>45017</v>
      </c>
      <c r="D2537">
        <v>35949</v>
      </c>
      <c r="E2537">
        <v>577497</v>
      </c>
      <c r="F2537">
        <v>6.48</v>
      </c>
      <c r="G2537">
        <v>0.866999984</v>
      </c>
      <c r="H2537">
        <v>3207.6999510000001</v>
      </c>
    </row>
    <row r="2538" spans="1:8" x14ac:dyDescent="0.25">
      <c r="A2538" t="s">
        <v>226</v>
      </c>
      <c r="B2538" t="s">
        <v>881</v>
      </c>
      <c r="C2538" s="1">
        <v>45047</v>
      </c>
      <c r="D2538">
        <v>40306</v>
      </c>
      <c r="E2538">
        <v>617803</v>
      </c>
      <c r="F2538">
        <v>6.44</v>
      </c>
      <c r="G2538">
        <v>0.838999987</v>
      </c>
      <c r="H2538">
        <v>0</v>
      </c>
    </row>
    <row r="2539" spans="1:8" x14ac:dyDescent="0.25">
      <c r="A2539" t="s">
        <v>226</v>
      </c>
      <c r="B2539" t="s">
        <v>881</v>
      </c>
      <c r="C2539" s="1">
        <v>45078</v>
      </c>
      <c r="D2539">
        <v>31763</v>
      </c>
      <c r="E2539">
        <v>649566</v>
      </c>
      <c r="F2539">
        <v>6.44</v>
      </c>
      <c r="G2539">
        <v>0.633000016</v>
      </c>
      <c r="H2539">
        <v>0</v>
      </c>
    </row>
    <row r="2540" spans="1:8" x14ac:dyDescent="0.25">
      <c r="A2540" t="s">
        <v>226</v>
      </c>
      <c r="B2540" t="s">
        <v>881</v>
      </c>
      <c r="C2540" s="1">
        <v>45108</v>
      </c>
      <c r="D2540">
        <v>46164</v>
      </c>
      <c r="E2540">
        <v>695730</v>
      </c>
      <c r="F2540">
        <v>6.41</v>
      </c>
      <c r="G2540">
        <v>0.902999997</v>
      </c>
      <c r="H2540">
        <v>6334.2402339999999</v>
      </c>
    </row>
    <row r="2541" spans="1:8" x14ac:dyDescent="0.25">
      <c r="A2541" t="s">
        <v>226</v>
      </c>
      <c r="B2541" t="s">
        <v>881</v>
      </c>
      <c r="C2541" s="1">
        <v>45139</v>
      </c>
      <c r="D2541">
        <v>47223</v>
      </c>
      <c r="E2541">
        <v>742953</v>
      </c>
      <c r="F2541">
        <v>6.39</v>
      </c>
      <c r="G2541">
        <v>0.967999995</v>
      </c>
      <c r="H2541">
        <v>3235.3701169999999</v>
      </c>
    </row>
    <row r="2542" spans="1:8" x14ac:dyDescent="0.25">
      <c r="A2542" t="s">
        <v>226</v>
      </c>
      <c r="B2542" t="s">
        <v>881</v>
      </c>
      <c r="C2542" s="1">
        <v>45170</v>
      </c>
      <c r="D2542">
        <v>33518</v>
      </c>
      <c r="E2542">
        <v>776471</v>
      </c>
      <c r="F2542">
        <v>6.38</v>
      </c>
      <c r="G2542">
        <v>0.80000001200000004</v>
      </c>
      <c r="H2542">
        <v>3586.419922</v>
      </c>
    </row>
    <row r="2543" spans="1:8" x14ac:dyDescent="0.25">
      <c r="A2543" t="s">
        <v>226</v>
      </c>
      <c r="B2543" t="s">
        <v>881</v>
      </c>
      <c r="C2543" s="1">
        <v>45200</v>
      </c>
      <c r="D2543">
        <v>22550</v>
      </c>
      <c r="E2543">
        <v>799021</v>
      </c>
      <c r="F2543">
        <v>6.39</v>
      </c>
      <c r="G2543">
        <v>0.41899999999999998</v>
      </c>
      <c r="H2543">
        <v>0</v>
      </c>
    </row>
    <row r="2544" spans="1:8" x14ac:dyDescent="0.25">
      <c r="A2544" t="s">
        <v>226</v>
      </c>
      <c r="B2544" t="s">
        <v>881</v>
      </c>
      <c r="C2544" s="1">
        <v>45231</v>
      </c>
      <c r="D2544">
        <v>35588</v>
      </c>
      <c r="E2544">
        <v>834609</v>
      </c>
      <c r="F2544">
        <v>6.38</v>
      </c>
      <c r="G2544">
        <v>0.80000001200000004</v>
      </c>
      <c r="H2544">
        <v>0</v>
      </c>
    </row>
    <row r="2545" spans="1:8" x14ac:dyDescent="0.25">
      <c r="A2545" t="s">
        <v>226</v>
      </c>
      <c r="B2545" t="s">
        <v>881</v>
      </c>
      <c r="C2545" s="1">
        <v>45261</v>
      </c>
      <c r="D2545">
        <v>44869</v>
      </c>
      <c r="E2545">
        <v>879478</v>
      </c>
      <c r="F2545">
        <v>6.39</v>
      </c>
      <c r="G2545">
        <v>0.967999995</v>
      </c>
      <c r="H2545">
        <v>2663.959961</v>
      </c>
    </row>
    <row r="2546" spans="1:8" x14ac:dyDescent="0.25">
      <c r="A2546" t="s">
        <v>226</v>
      </c>
      <c r="B2546" t="s">
        <v>881</v>
      </c>
      <c r="C2546" s="1">
        <v>45292</v>
      </c>
      <c r="D2546">
        <v>34057</v>
      </c>
      <c r="E2546">
        <v>913535</v>
      </c>
      <c r="F2546">
        <v>6.45</v>
      </c>
      <c r="G2546">
        <v>0.773999989</v>
      </c>
      <c r="H2546">
        <v>3342.26001</v>
      </c>
    </row>
    <row r="2547" spans="1:8" x14ac:dyDescent="0.25">
      <c r="A2547" t="s">
        <v>226</v>
      </c>
      <c r="B2547" t="s">
        <v>881</v>
      </c>
      <c r="C2547" s="1">
        <v>45323</v>
      </c>
      <c r="D2547">
        <v>51390</v>
      </c>
      <c r="E2547">
        <v>964925</v>
      </c>
      <c r="F2547">
        <v>6.5</v>
      </c>
      <c r="G2547">
        <v>1.069000006</v>
      </c>
      <c r="H2547">
        <v>0</v>
      </c>
    </row>
    <row r="2548" spans="1:8" x14ac:dyDescent="0.25">
      <c r="A2548" t="s">
        <v>226</v>
      </c>
      <c r="B2548" t="s">
        <v>881</v>
      </c>
      <c r="C2548" s="1">
        <v>45352</v>
      </c>
      <c r="D2548">
        <v>32425</v>
      </c>
      <c r="E2548">
        <v>997350</v>
      </c>
      <c r="F2548">
        <v>6.62</v>
      </c>
      <c r="G2548">
        <v>0.644999981</v>
      </c>
      <c r="H2548">
        <v>1748.48999</v>
      </c>
    </row>
    <row r="2549" spans="1:8" x14ac:dyDescent="0.25">
      <c r="A2549" t="s">
        <v>226</v>
      </c>
      <c r="B2549" t="s">
        <v>881</v>
      </c>
      <c r="C2549" s="1">
        <v>45383</v>
      </c>
      <c r="D2549">
        <v>34877</v>
      </c>
      <c r="E2549">
        <v>1032227</v>
      </c>
      <c r="F2549">
        <v>6.63</v>
      </c>
      <c r="G2549">
        <v>0.60000002399999997</v>
      </c>
      <c r="H2549">
        <v>0</v>
      </c>
    </row>
    <row r="2550" spans="1:8" x14ac:dyDescent="0.25">
      <c r="A2550" t="s">
        <v>226</v>
      </c>
      <c r="B2550" t="s">
        <v>881</v>
      </c>
      <c r="C2550" s="1">
        <v>45413</v>
      </c>
      <c r="D2550">
        <v>23298</v>
      </c>
      <c r="E2550">
        <v>1055525</v>
      </c>
      <c r="F2550">
        <v>6.64</v>
      </c>
      <c r="G2550">
        <v>0.676999986</v>
      </c>
      <c r="H2550">
        <v>6625.9902339999999</v>
      </c>
    </row>
    <row r="2551" spans="1:8" x14ac:dyDescent="0.25">
      <c r="A2551" t="s">
        <v>226</v>
      </c>
      <c r="B2551" t="s">
        <v>881</v>
      </c>
      <c r="C2551" s="1">
        <v>45444</v>
      </c>
      <c r="D2551">
        <v>36838</v>
      </c>
      <c r="E2551">
        <v>1092363</v>
      </c>
      <c r="F2551">
        <v>6.51</v>
      </c>
      <c r="G2551">
        <v>0.96700000799999997</v>
      </c>
      <c r="H2551">
        <v>2741.3798830000001</v>
      </c>
    </row>
    <row r="2552" spans="1:8" x14ac:dyDescent="0.25">
      <c r="A2552" t="s">
        <v>226</v>
      </c>
      <c r="B2552" t="s">
        <v>881</v>
      </c>
      <c r="C2552" s="1">
        <v>45474</v>
      </c>
      <c r="D2552">
        <v>40329</v>
      </c>
      <c r="E2552">
        <v>1132692</v>
      </c>
      <c r="F2552">
        <v>6.54</v>
      </c>
      <c r="G2552">
        <v>1</v>
      </c>
      <c r="H2552">
        <v>705.19000240000003</v>
      </c>
    </row>
    <row r="2553" spans="1:8" x14ac:dyDescent="0.25">
      <c r="A2553" t="s">
        <v>226</v>
      </c>
      <c r="B2553" t="s">
        <v>881</v>
      </c>
      <c r="C2553" s="1">
        <v>45505</v>
      </c>
      <c r="D2553">
        <v>33667</v>
      </c>
      <c r="E2553">
        <v>1166359</v>
      </c>
      <c r="F2553">
        <v>6.55</v>
      </c>
      <c r="G2553">
        <v>0.902999997</v>
      </c>
      <c r="H2553">
        <v>0</v>
      </c>
    </row>
    <row r="2554" spans="1:8" x14ac:dyDescent="0.25">
      <c r="A2554" t="s">
        <v>226</v>
      </c>
      <c r="B2554" t="s">
        <v>881</v>
      </c>
      <c r="C2554" s="1">
        <v>45536</v>
      </c>
      <c r="D2554">
        <v>36414</v>
      </c>
      <c r="E2554">
        <v>1202773</v>
      </c>
      <c r="F2554">
        <v>6.6</v>
      </c>
      <c r="G2554">
        <v>0.80000001200000004</v>
      </c>
      <c r="H2554">
        <v>0</v>
      </c>
    </row>
    <row r="2555" spans="1:8" x14ac:dyDescent="0.25">
      <c r="A2555" t="s">
        <v>226</v>
      </c>
      <c r="B2555" t="s">
        <v>881</v>
      </c>
      <c r="C2555" s="1">
        <v>45566</v>
      </c>
      <c r="D2555">
        <v>41855</v>
      </c>
      <c r="E2555">
        <v>1244628</v>
      </c>
      <c r="F2555">
        <v>6.62</v>
      </c>
      <c r="G2555">
        <v>0.805999994</v>
      </c>
      <c r="H2555">
        <v>3773.7299800000001</v>
      </c>
    </row>
    <row r="2556" spans="1:8" x14ac:dyDescent="0.25">
      <c r="A2556" t="s">
        <v>226</v>
      </c>
      <c r="B2556" t="s">
        <v>881</v>
      </c>
      <c r="C2556" s="1">
        <v>45597</v>
      </c>
      <c r="D2556">
        <v>27786</v>
      </c>
      <c r="E2556">
        <v>1272414</v>
      </c>
      <c r="F2556">
        <v>6.61</v>
      </c>
      <c r="G2556">
        <v>0.69999998799999996</v>
      </c>
      <c r="H2556">
        <v>3590.8500979999999</v>
      </c>
    </row>
    <row r="2557" spans="1:8" x14ac:dyDescent="0.25">
      <c r="A2557" t="s">
        <v>226</v>
      </c>
      <c r="B2557" t="s">
        <v>881</v>
      </c>
      <c r="C2557" s="1">
        <v>45627</v>
      </c>
      <c r="D2557">
        <v>34962</v>
      </c>
      <c r="E2557">
        <v>1307376</v>
      </c>
      <c r="F2557">
        <v>6.61</v>
      </c>
      <c r="G2557">
        <v>0.902999997</v>
      </c>
      <c r="H2557">
        <v>0</v>
      </c>
    </row>
    <row r="2558" spans="1:8" x14ac:dyDescent="0.25">
      <c r="A2558" t="s">
        <v>227</v>
      </c>
      <c r="B2558" t="s">
        <v>879</v>
      </c>
      <c r="C2558" s="1">
        <v>44562</v>
      </c>
      <c r="D2558">
        <v>31102</v>
      </c>
      <c r="E2558">
        <v>31102</v>
      </c>
      <c r="F2558">
        <v>6.41</v>
      </c>
      <c r="G2558">
        <v>0.612999976</v>
      </c>
      <c r="H2558">
        <v>0</v>
      </c>
    </row>
    <row r="2559" spans="1:8" x14ac:dyDescent="0.25">
      <c r="A2559" t="s">
        <v>227</v>
      </c>
      <c r="B2559" t="s">
        <v>879</v>
      </c>
      <c r="C2559" s="1">
        <v>44593</v>
      </c>
      <c r="D2559">
        <v>39124</v>
      </c>
      <c r="E2559">
        <v>70226</v>
      </c>
      <c r="F2559">
        <v>6.43</v>
      </c>
      <c r="G2559">
        <v>1</v>
      </c>
      <c r="H2559">
        <v>548.84997559999999</v>
      </c>
    </row>
    <row r="2560" spans="1:8" x14ac:dyDescent="0.25">
      <c r="A2560" t="s">
        <v>227</v>
      </c>
      <c r="B2560" t="s">
        <v>879</v>
      </c>
      <c r="C2560" s="1">
        <v>44621</v>
      </c>
      <c r="D2560">
        <v>39963</v>
      </c>
      <c r="E2560">
        <v>110189</v>
      </c>
      <c r="F2560">
        <v>6.45</v>
      </c>
      <c r="G2560">
        <v>0.773999989</v>
      </c>
      <c r="H2560">
        <v>3374.3999020000001</v>
      </c>
    </row>
    <row r="2561" spans="1:8" x14ac:dyDescent="0.25">
      <c r="A2561" t="s">
        <v>227</v>
      </c>
      <c r="B2561" t="s">
        <v>879</v>
      </c>
      <c r="C2561" s="1">
        <v>44652</v>
      </c>
      <c r="D2561">
        <v>30675</v>
      </c>
      <c r="E2561">
        <v>140864</v>
      </c>
      <c r="F2561">
        <v>6.46</v>
      </c>
      <c r="G2561">
        <v>0.633000016</v>
      </c>
      <c r="H2561">
        <v>605.08001709999996</v>
      </c>
    </row>
    <row r="2562" spans="1:8" x14ac:dyDescent="0.25">
      <c r="A2562" t="s">
        <v>227</v>
      </c>
      <c r="B2562" t="s">
        <v>879</v>
      </c>
      <c r="C2562" s="1">
        <v>44682</v>
      </c>
      <c r="D2562">
        <v>39389</v>
      </c>
      <c r="E2562">
        <v>180253</v>
      </c>
      <c r="F2562">
        <v>6.47</v>
      </c>
      <c r="G2562">
        <v>0.773999989</v>
      </c>
      <c r="H2562">
        <v>5585.4101559999999</v>
      </c>
    </row>
    <row r="2563" spans="1:8" x14ac:dyDescent="0.25">
      <c r="A2563" t="s">
        <v>227</v>
      </c>
      <c r="B2563" t="s">
        <v>879</v>
      </c>
      <c r="C2563" s="1">
        <v>44713</v>
      </c>
      <c r="D2563">
        <v>27564</v>
      </c>
      <c r="E2563">
        <v>207817</v>
      </c>
      <c r="F2563">
        <v>6.46</v>
      </c>
      <c r="G2563">
        <v>0.73299998</v>
      </c>
      <c r="H2563">
        <v>90.150001529999997</v>
      </c>
    </row>
    <row r="2564" spans="1:8" x14ac:dyDescent="0.25">
      <c r="A2564" t="s">
        <v>227</v>
      </c>
      <c r="B2564" t="s">
        <v>879</v>
      </c>
      <c r="C2564" s="1">
        <v>44743</v>
      </c>
      <c r="D2564">
        <v>29000</v>
      </c>
      <c r="E2564">
        <v>236817</v>
      </c>
      <c r="F2564">
        <v>6.49</v>
      </c>
      <c r="G2564">
        <v>0.612999976</v>
      </c>
      <c r="H2564">
        <v>0</v>
      </c>
    </row>
    <row r="2565" spans="1:8" x14ac:dyDescent="0.25">
      <c r="A2565" t="s">
        <v>227</v>
      </c>
      <c r="B2565" t="s">
        <v>879</v>
      </c>
      <c r="C2565" s="1">
        <v>44774</v>
      </c>
      <c r="D2565">
        <v>45663</v>
      </c>
      <c r="E2565">
        <v>282480</v>
      </c>
      <c r="F2565">
        <v>6.47</v>
      </c>
      <c r="G2565">
        <v>0.838999987</v>
      </c>
      <c r="H2565">
        <v>0</v>
      </c>
    </row>
    <row r="2566" spans="1:8" x14ac:dyDescent="0.25">
      <c r="A2566" t="s">
        <v>227</v>
      </c>
      <c r="B2566" t="s">
        <v>879</v>
      </c>
      <c r="C2566" s="1">
        <v>44805</v>
      </c>
      <c r="D2566">
        <v>29868</v>
      </c>
      <c r="E2566">
        <v>312348</v>
      </c>
      <c r="F2566">
        <v>6.42</v>
      </c>
      <c r="G2566">
        <v>0.76700002</v>
      </c>
      <c r="H2566">
        <v>2538.4399410000001</v>
      </c>
    </row>
    <row r="2567" spans="1:8" x14ac:dyDescent="0.25">
      <c r="A2567" t="s">
        <v>227</v>
      </c>
      <c r="B2567" t="s">
        <v>879</v>
      </c>
      <c r="C2567" s="1">
        <v>44835</v>
      </c>
      <c r="D2567">
        <v>39101</v>
      </c>
      <c r="E2567">
        <v>351449</v>
      </c>
      <c r="F2567">
        <v>6.38</v>
      </c>
      <c r="G2567">
        <v>0.838999987</v>
      </c>
      <c r="H2567">
        <v>0</v>
      </c>
    </row>
    <row r="2568" spans="1:8" x14ac:dyDescent="0.25">
      <c r="A2568" t="s">
        <v>227</v>
      </c>
      <c r="B2568" t="s">
        <v>879</v>
      </c>
      <c r="C2568" s="1">
        <v>44866</v>
      </c>
      <c r="D2568">
        <v>29164</v>
      </c>
      <c r="E2568">
        <v>380613</v>
      </c>
      <c r="F2568">
        <v>6.43</v>
      </c>
      <c r="G2568">
        <v>0.69999998799999996</v>
      </c>
      <c r="H2568">
        <v>0</v>
      </c>
    </row>
    <row r="2569" spans="1:8" x14ac:dyDescent="0.25">
      <c r="A2569" t="s">
        <v>227</v>
      </c>
      <c r="B2569" t="s">
        <v>879</v>
      </c>
      <c r="C2569" s="1">
        <v>44896</v>
      </c>
      <c r="D2569">
        <v>30459</v>
      </c>
      <c r="E2569">
        <v>411072</v>
      </c>
      <c r="F2569">
        <v>6.42</v>
      </c>
      <c r="G2569">
        <v>0.741999984</v>
      </c>
      <c r="H2569">
        <v>0</v>
      </c>
    </row>
    <row r="2570" spans="1:8" x14ac:dyDescent="0.25">
      <c r="A2570" t="s">
        <v>227</v>
      </c>
      <c r="B2570" t="s">
        <v>879</v>
      </c>
      <c r="C2570" s="1">
        <v>44927</v>
      </c>
      <c r="D2570">
        <v>30810</v>
      </c>
      <c r="E2570">
        <v>441882</v>
      </c>
      <c r="F2570">
        <v>6.43</v>
      </c>
      <c r="G2570">
        <v>0.773999989</v>
      </c>
      <c r="H2570">
        <v>0</v>
      </c>
    </row>
    <row r="2571" spans="1:8" x14ac:dyDescent="0.25">
      <c r="A2571" t="s">
        <v>227</v>
      </c>
      <c r="B2571" t="s">
        <v>879</v>
      </c>
      <c r="C2571" s="1">
        <v>44958</v>
      </c>
      <c r="D2571">
        <v>23571</v>
      </c>
      <c r="E2571">
        <v>465453</v>
      </c>
      <c r="F2571">
        <v>6.35</v>
      </c>
      <c r="G2571">
        <v>0.60699999299999996</v>
      </c>
      <c r="H2571">
        <v>0</v>
      </c>
    </row>
    <row r="2572" spans="1:8" x14ac:dyDescent="0.25">
      <c r="A2572" t="s">
        <v>227</v>
      </c>
      <c r="B2572" t="s">
        <v>879</v>
      </c>
      <c r="C2572" s="1">
        <v>44986</v>
      </c>
      <c r="D2572">
        <v>32035</v>
      </c>
      <c r="E2572">
        <v>497488</v>
      </c>
      <c r="F2572">
        <v>6.42</v>
      </c>
      <c r="G2572">
        <v>0.644999981</v>
      </c>
      <c r="H2572">
        <v>0</v>
      </c>
    </row>
    <row r="2573" spans="1:8" x14ac:dyDescent="0.25">
      <c r="A2573" t="s">
        <v>227</v>
      </c>
      <c r="B2573" t="s">
        <v>879</v>
      </c>
      <c r="C2573" s="1">
        <v>45017</v>
      </c>
      <c r="D2573">
        <v>37776</v>
      </c>
      <c r="E2573">
        <v>535264</v>
      </c>
      <c r="F2573">
        <v>6.37</v>
      </c>
      <c r="G2573">
        <v>0.89999997600000003</v>
      </c>
      <c r="H2573">
        <v>782.23999019999997</v>
      </c>
    </row>
    <row r="2574" spans="1:8" x14ac:dyDescent="0.25">
      <c r="A2574" t="s">
        <v>227</v>
      </c>
      <c r="B2574" t="s">
        <v>879</v>
      </c>
      <c r="C2574" s="1">
        <v>45047</v>
      </c>
      <c r="D2574">
        <v>43923</v>
      </c>
      <c r="E2574">
        <v>579187</v>
      </c>
      <c r="F2574">
        <v>6.45</v>
      </c>
      <c r="G2574">
        <v>0.902999997</v>
      </c>
      <c r="H2574">
        <v>0</v>
      </c>
    </row>
    <row r="2575" spans="1:8" x14ac:dyDescent="0.25">
      <c r="A2575" t="s">
        <v>227</v>
      </c>
      <c r="B2575" t="s">
        <v>879</v>
      </c>
      <c r="C2575" s="1">
        <v>45078</v>
      </c>
      <c r="D2575">
        <v>55275</v>
      </c>
      <c r="E2575">
        <v>634462</v>
      </c>
      <c r="F2575">
        <v>6.42</v>
      </c>
      <c r="G2575">
        <v>1.1000000240000001</v>
      </c>
      <c r="H2575">
        <v>0</v>
      </c>
    </row>
    <row r="2576" spans="1:8" x14ac:dyDescent="0.25">
      <c r="A2576" t="s">
        <v>227</v>
      </c>
      <c r="B2576" t="s">
        <v>879</v>
      </c>
      <c r="C2576" s="1">
        <v>45108</v>
      </c>
      <c r="D2576">
        <v>49608</v>
      </c>
      <c r="E2576">
        <v>684070</v>
      </c>
      <c r="F2576">
        <v>6.51</v>
      </c>
      <c r="G2576">
        <v>1.2259999509999999</v>
      </c>
      <c r="H2576">
        <v>0</v>
      </c>
    </row>
    <row r="2577" spans="1:8" x14ac:dyDescent="0.25">
      <c r="A2577" t="s">
        <v>227</v>
      </c>
      <c r="B2577" t="s">
        <v>879</v>
      </c>
      <c r="C2577" s="1">
        <v>45139</v>
      </c>
      <c r="D2577">
        <v>45337</v>
      </c>
      <c r="E2577">
        <v>729407</v>
      </c>
      <c r="F2577">
        <v>6.48</v>
      </c>
      <c r="G2577">
        <v>1.031999946</v>
      </c>
      <c r="H2577">
        <v>0</v>
      </c>
    </row>
    <row r="2578" spans="1:8" x14ac:dyDescent="0.25">
      <c r="A2578" t="s">
        <v>227</v>
      </c>
      <c r="B2578" t="s">
        <v>879</v>
      </c>
      <c r="C2578" s="1">
        <v>45170</v>
      </c>
      <c r="D2578">
        <v>43578</v>
      </c>
      <c r="E2578">
        <v>772985</v>
      </c>
      <c r="F2578">
        <v>6.46</v>
      </c>
      <c r="G2578">
        <v>1</v>
      </c>
      <c r="H2578">
        <v>2162.040039</v>
      </c>
    </row>
    <row r="2579" spans="1:8" x14ac:dyDescent="0.25">
      <c r="A2579" t="s">
        <v>227</v>
      </c>
      <c r="B2579" t="s">
        <v>879</v>
      </c>
      <c r="C2579" s="1">
        <v>45200</v>
      </c>
      <c r="D2579">
        <v>27793</v>
      </c>
      <c r="E2579">
        <v>800778</v>
      </c>
      <c r="F2579">
        <v>6.44</v>
      </c>
      <c r="G2579">
        <v>0.676999986</v>
      </c>
      <c r="H2579">
        <v>3320.3500979999999</v>
      </c>
    </row>
    <row r="2580" spans="1:8" x14ac:dyDescent="0.25">
      <c r="A2580" t="s">
        <v>227</v>
      </c>
      <c r="B2580" t="s">
        <v>879</v>
      </c>
      <c r="C2580" s="1">
        <v>45231</v>
      </c>
      <c r="D2580">
        <v>24722</v>
      </c>
      <c r="E2580">
        <v>825500</v>
      </c>
      <c r="F2580">
        <v>6.41</v>
      </c>
      <c r="G2580">
        <v>0.46700000800000002</v>
      </c>
      <c r="H2580">
        <v>0</v>
      </c>
    </row>
    <row r="2581" spans="1:8" x14ac:dyDescent="0.25">
      <c r="A2581" t="s">
        <v>227</v>
      </c>
      <c r="B2581" t="s">
        <v>879</v>
      </c>
      <c r="C2581" s="1">
        <v>45261</v>
      </c>
      <c r="D2581">
        <v>36210</v>
      </c>
      <c r="E2581">
        <v>861710</v>
      </c>
      <c r="F2581">
        <v>6.48</v>
      </c>
      <c r="G2581">
        <v>0.838999987</v>
      </c>
      <c r="H2581">
        <v>0</v>
      </c>
    </row>
    <row r="2582" spans="1:8" x14ac:dyDescent="0.25">
      <c r="A2582" t="s">
        <v>227</v>
      </c>
      <c r="B2582" t="s">
        <v>879</v>
      </c>
      <c r="C2582" s="1">
        <v>45292</v>
      </c>
      <c r="D2582">
        <v>41113</v>
      </c>
      <c r="E2582">
        <v>902823</v>
      </c>
      <c r="F2582">
        <v>6.48</v>
      </c>
      <c r="G2582">
        <v>0.870999992</v>
      </c>
      <c r="H2582">
        <v>0</v>
      </c>
    </row>
    <row r="2583" spans="1:8" x14ac:dyDescent="0.25">
      <c r="A2583" t="s">
        <v>227</v>
      </c>
      <c r="B2583" t="s">
        <v>879</v>
      </c>
      <c r="C2583" s="1">
        <v>45323</v>
      </c>
      <c r="D2583">
        <v>27534</v>
      </c>
      <c r="E2583">
        <v>930357</v>
      </c>
      <c r="F2583">
        <v>6.53</v>
      </c>
      <c r="G2583">
        <v>0.89700001500000004</v>
      </c>
      <c r="H2583">
        <v>7452.4301759999998</v>
      </c>
    </row>
    <row r="2584" spans="1:8" x14ac:dyDescent="0.25">
      <c r="A2584" t="s">
        <v>227</v>
      </c>
      <c r="B2584" t="s">
        <v>879</v>
      </c>
      <c r="C2584" s="1">
        <v>45352</v>
      </c>
      <c r="D2584">
        <v>41927</v>
      </c>
      <c r="E2584">
        <v>972284</v>
      </c>
      <c r="F2584">
        <v>6.52</v>
      </c>
      <c r="G2584">
        <v>0.902999997</v>
      </c>
      <c r="H2584">
        <v>3054.469971</v>
      </c>
    </row>
    <row r="2585" spans="1:8" x14ac:dyDescent="0.25">
      <c r="A2585" t="s">
        <v>227</v>
      </c>
      <c r="B2585" t="s">
        <v>879</v>
      </c>
      <c r="C2585" s="1">
        <v>45383</v>
      </c>
      <c r="D2585">
        <v>26737</v>
      </c>
      <c r="E2585">
        <v>999021</v>
      </c>
      <c r="F2585">
        <v>6.53</v>
      </c>
      <c r="G2585">
        <v>0.53299999200000003</v>
      </c>
      <c r="H2585">
        <v>0</v>
      </c>
    </row>
    <row r="2586" spans="1:8" x14ac:dyDescent="0.25">
      <c r="A2586" t="s">
        <v>227</v>
      </c>
      <c r="B2586" t="s">
        <v>879</v>
      </c>
      <c r="C2586" s="1">
        <v>45413</v>
      </c>
      <c r="D2586">
        <v>43455</v>
      </c>
      <c r="E2586">
        <v>1042476</v>
      </c>
      <c r="F2586">
        <v>6.49</v>
      </c>
      <c r="G2586">
        <v>0.838999987</v>
      </c>
      <c r="H2586">
        <v>525.61999509999998</v>
      </c>
    </row>
    <row r="2587" spans="1:8" x14ac:dyDescent="0.25">
      <c r="A2587" t="s">
        <v>227</v>
      </c>
      <c r="B2587" t="s">
        <v>879</v>
      </c>
      <c r="C2587" s="1">
        <v>45444</v>
      </c>
      <c r="D2587">
        <v>41356</v>
      </c>
      <c r="E2587">
        <v>1083832</v>
      </c>
      <c r="F2587">
        <v>6.48</v>
      </c>
      <c r="G2587">
        <v>0.96700000799999997</v>
      </c>
      <c r="H2587">
        <v>490.60998540000003</v>
      </c>
    </row>
    <row r="2588" spans="1:8" x14ac:dyDescent="0.25">
      <c r="A2588" t="s">
        <v>227</v>
      </c>
      <c r="B2588" t="s">
        <v>879</v>
      </c>
      <c r="C2588" s="1">
        <v>45474</v>
      </c>
      <c r="D2588">
        <v>24930</v>
      </c>
      <c r="E2588">
        <v>1108762</v>
      </c>
      <c r="F2588">
        <v>6.49</v>
      </c>
      <c r="G2588">
        <v>0.644999981</v>
      </c>
      <c r="H2588">
        <v>617.03997800000002</v>
      </c>
    </row>
    <row r="2589" spans="1:8" x14ac:dyDescent="0.25">
      <c r="A2589" t="s">
        <v>227</v>
      </c>
      <c r="B2589" t="s">
        <v>879</v>
      </c>
      <c r="C2589" s="1">
        <v>45505</v>
      </c>
      <c r="D2589">
        <v>49715</v>
      </c>
      <c r="E2589">
        <v>1158477</v>
      </c>
      <c r="F2589">
        <v>6.47</v>
      </c>
      <c r="G2589">
        <v>1.128999949</v>
      </c>
      <c r="H2589">
        <v>7087.669922</v>
      </c>
    </row>
    <row r="2590" spans="1:8" x14ac:dyDescent="0.25">
      <c r="A2590" t="s">
        <v>227</v>
      </c>
      <c r="B2590" t="s">
        <v>879</v>
      </c>
      <c r="C2590" s="1">
        <v>45536</v>
      </c>
      <c r="D2590">
        <v>29664</v>
      </c>
      <c r="E2590">
        <v>1188141</v>
      </c>
      <c r="F2590">
        <v>6.51</v>
      </c>
      <c r="G2590">
        <v>0.83300000399999996</v>
      </c>
      <c r="H2590">
        <v>0</v>
      </c>
    </row>
    <row r="2591" spans="1:8" x14ac:dyDescent="0.25">
      <c r="A2591" t="s">
        <v>227</v>
      </c>
      <c r="B2591" t="s">
        <v>879</v>
      </c>
      <c r="C2591" s="1">
        <v>45566</v>
      </c>
      <c r="D2591">
        <v>35766</v>
      </c>
      <c r="E2591">
        <v>1223907</v>
      </c>
      <c r="F2591">
        <v>6.47</v>
      </c>
      <c r="G2591">
        <v>0.805999994</v>
      </c>
      <c r="H2591">
        <v>3436.320068</v>
      </c>
    </row>
    <row r="2592" spans="1:8" x14ac:dyDescent="0.25">
      <c r="A2592" t="s">
        <v>227</v>
      </c>
      <c r="B2592" t="s">
        <v>879</v>
      </c>
      <c r="C2592" s="1">
        <v>45597</v>
      </c>
      <c r="D2592">
        <v>51628</v>
      </c>
      <c r="E2592">
        <v>1275535</v>
      </c>
      <c r="F2592">
        <v>6.59</v>
      </c>
      <c r="G2592">
        <v>1.1000000240000001</v>
      </c>
      <c r="H2592">
        <v>0</v>
      </c>
    </row>
    <row r="2593" spans="1:8" x14ac:dyDescent="0.25">
      <c r="A2593" t="s">
        <v>227</v>
      </c>
      <c r="B2593" t="s">
        <v>879</v>
      </c>
      <c r="C2593" s="1">
        <v>45627</v>
      </c>
      <c r="D2593">
        <v>48682</v>
      </c>
      <c r="E2593">
        <v>1324217</v>
      </c>
      <c r="F2593">
        <v>6.51</v>
      </c>
      <c r="G2593">
        <v>0.902999997</v>
      </c>
      <c r="H2593">
        <v>0</v>
      </c>
    </row>
    <row r="2594" spans="1:8" x14ac:dyDescent="0.25">
      <c r="A2594" t="s">
        <v>228</v>
      </c>
      <c r="B2594" t="s">
        <v>876</v>
      </c>
      <c r="C2594" s="1">
        <v>44562</v>
      </c>
      <c r="D2594">
        <v>36093</v>
      </c>
      <c r="E2594">
        <v>36093</v>
      </c>
      <c r="F2594">
        <v>6.51</v>
      </c>
      <c r="G2594">
        <v>0.805999994</v>
      </c>
      <c r="H2594">
        <v>1806.9300539999999</v>
      </c>
    </row>
    <row r="2595" spans="1:8" x14ac:dyDescent="0.25">
      <c r="A2595" t="s">
        <v>228</v>
      </c>
      <c r="B2595" t="s">
        <v>876</v>
      </c>
      <c r="C2595" s="1">
        <v>44593</v>
      </c>
      <c r="D2595">
        <v>26139</v>
      </c>
      <c r="E2595">
        <v>62232</v>
      </c>
      <c r="F2595">
        <v>6.43</v>
      </c>
      <c r="G2595">
        <v>0.60699999299999996</v>
      </c>
      <c r="H2595">
        <v>0</v>
      </c>
    </row>
    <row r="2596" spans="1:8" x14ac:dyDescent="0.25">
      <c r="A2596" t="s">
        <v>228</v>
      </c>
      <c r="B2596" t="s">
        <v>876</v>
      </c>
      <c r="C2596" s="1">
        <v>44621</v>
      </c>
      <c r="D2596">
        <v>23212</v>
      </c>
      <c r="E2596">
        <v>85444</v>
      </c>
      <c r="F2596">
        <v>6.45</v>
      </c>
      <c r="G2596">
        <v>0.676999986</v>
      </c>
      <c r="H2596">
        <v>0</v>
      </c>
    </row>
    <row r="2597" spans="1:8" x14ac:dyDescent="0.25">
      <c r="A2597" t="s">
        <v>228</v>
      </c>
      <c r="B2597" t="s">
        <v>876</v>
      </c>
      <c r="C2597" s="1">
        <v>44652</v>
      </c>
      <c r="D2597">
        <v>23645</v>
      </c>
      <c r="E2597">
        <v>109089</v>
      </c>
      <c r="F2597">
        <v>6.49</v>
      </c>
      <c r="G2597">
        <v>0.69999998799999996</v>
      </c>
      <c r="H2597">
        <v>0</v>
      </c>
    </row>
    <row r="2598" spans="1:8" x14ac:dyDescent="0.25">
      <c r="A2598" t="s">
        <v>228</v>
      </c>
      <c r="B2598" t="s">
        <v>876</v>
      </c>
      <c r="C2598" s="1">
        <v>44682</v>
      </c>
      <c r="D2598">
        <v>40854</v>
      </c>
      <c r="E2598">
        <v>149943</v>
      </c>
      <c r="F2598">
        <v>6.6</v>
      </c>
      <c r="G2598">
        <v>0.773999989</v>
      </c>
      <c r="H2598">
        <v>0</v>
      </c>
    </row>
    <row r="2599" spans="1:8" x14ac:dyDescent="0.25">
      <c r="A2599" t="s">
        <v>228</v>
      </c>
      <c r="B2599" t="s">
        <v>876</v>
      </c>
      <c r="C2599" s="1">
        <v>44713</v>
      </c>
      <c r="D2599">
        <v>32589</v>
      </c>
      <c r="E2599">
        <v>182532</v>
      </c>
      <c r="F2599">
        <v>6.56</v>
      </c>
      <c r="G2599">
        <v>0.73299998</v>
      </c>
      <c r="H2599">
        <v>0</v>
      </c>
    </row>
    <row r="2600" spans="1:8" x14ac:dyDescent="0.25">
      <c r="A2600" t="s">
        <v>228</v>
      </c>
      <c r="B2600" t="s">
        <v>876</v>
      </c>
      <c r="C2600" s="1">
        <v>44743</v>
      </c>
      <c r="D2600">
        <v>49808</v>
      </c>
      <c r="E2600">
        <v>232340</v>
      </c>
      <c r="F2600">
        <v>6.55</v>
      </c>
      <c r="G2600">
        <v>1</v>
      </c>
      <c r="H2600">
        <v>4731.2299800000001</v>
      </c>
    </row>
    <row r="2601" spans="1:8" x14ac:dyDescent="0.25">
      <c r="A2601" t="s">
        <v>228</v>
      </c>
      <c r="B2601" t="s">
        <v>876</v>
      </c>
      <c r="C2601" s="1">
        <v>44774</v>
      </c>
      <c r="D2601">
        <v>38877</v>
      </c>
      <c r="E2601">
        <v>271217</v>
      </c>
      <c r="F2601">
        <v>6.47</v>
      </c>
      <c r="G2601">
        <v>0.967999995</v>
      </c>
      <c r="H2601">
        <v>0</v>
      </c>
    </row>
    <row r="2602" spans="1:8" x14ac:dyDescent="0.25">
      <c r="A2602" t="s">
        <v>228</v>
      </c>
      <c r="B2602" t="s">
        <v>876</v>
      </c>
      <c r="C2602" s="1">
        <v>44805</v>
      </c>
      <c r="D2602">
        <v>41487</v>
      </c>
      <c r="E2602">
        <v>312704</v>
      </c>
      <c r="F2602">
        <v>6.53</v>
      </c>
      <c r="G2602">
        <v>0.866999984</v>
      </c>
      <c r="H2602">
        <v>0</v>
      </c>
    </row>
    <row r="2603" spans="1:8" x14ac:dyDescent="0.25">
      <c r="A2603" t="s">
        <v>228</v>
      </c>
      <c r="B2603" t="s">
        <v>876</v>
      </c>
      <c r="C2603" s="1">
        <v>44835</v>
      </c>
      <c r="D2603">
        <v>27844</v>
      </c>
      <c r="E2603">
        <v>340548</v>
      </c>
      <c r="F2603">
        <v>6.46</v>
      </c>
      <c r="G2603">
        <v>0.644999981</v>
      </c>
      <c r="H2603">
        <v>1604.1800539999999</v>
      </c>
    </row>
    <row r="2604" spans="1:8" x14ac:dyDescent="0.25">
      <c r="A2604" t="s">
        <v>228</v>
      </c>
      <c r="B2604" t="s">
        <v>876</v>
      </c>
      <c r="C2604" s="1">
        <v>44866</v>
      </c>
      <c r="D2604">
        <v>41811</v>
      </c>
      <c r="E2604">
        <v>382359</v>
      </c>
      <c r="F2604">
        <v>6.5</v>
      </c>
      <c r="G2604">
        <v>0.89999997600000003</v>
      </c>
      <c r="H2604">
        <v>0</v>
      </c>
    </row>
    <row r="2605" spans="1:8" x14ac:dyDescent="0.25">
      <c r="A2605" t="s">
        <v>228</v>
      </c>
      <c r="B2605" t="s">
        <v>876</v>
      </c>
      <c r="C2605" s="1">
        <v>44896</v>
      </c>
      <c r="D2605">
        <v>41399</v>
      </c>
      <c r="E2605">
        <v>423758</v>
      </c>
      <c r="F2605">
        <v>6.49</v>
      </c>
      <c r="G2605">
        <v>0.870999992</v>
      </c>
      <c r="H2605">
        <v>1495.8100589999999</v>
      </c>
    </row>
    <row r="2606" spans="1:8" x14ac:dyDescent="0.25">
      <c r="A2606" t="s">
        <v>228</v>
      </c>
      <c r="B2606" t="s">
        <v>876</v>
      </c>
      <c r="C2606" s="1">
        <v>44927</v>
      </c>
      <c r="D2606">
        <v>40156</v>
      </c>
      <c r="E2606">
        <v>463914</v>
      </c>
      <c r="F2606">
        <v>6.49</v>
      </c>
      <c r="G2606">
        <v>0.902999997</v>
      </c>
      <c r="H2606">
        <v>1715.290039</v>
      </c>
    </row>
    <row r="2607" spans="1:8" x14ac:dyDescent="0.25">
      <c r="A2607" t="s">
        <v>228</v>
      </c>
      <c r="B2607" t="s">
        <v>876</v>
      </c>
      <c r="C2607" s="1">
        <v>44958</v>
      </c>
      <c r="D2607">
        <v>40602</v>
      </c>
      <c r="E2607">
        <v>504516</v>
      </c>
      <c r="F2607">
        <v>6.52</v>
      </c>
      <c r="G2607">
        <v>0.963999987</v>
      </c>
      <c r="H2607">
        <v>0</v>
      </c>
    </row>
    <row r="2608" spans="1:8" x14ac:dyDescent="0.25">
      <c r="A2608" t="s">
        <v>228</v>
      </c>
      <c r="B2608" t="s">
        <v>876</v>
      </c>
      <c r="C2608" s="1">
        <v>44986</v>
      </c>
      <c r="D2608">
        <v>32157</v>
      </c>
      <c r="E2608">
        <v>536673</v>
      </c>
      <c r="F2608">
        <v>6.43</v>
      </c>
      <c r="G2608">
        <v>0.709999979</v>
      </c>
      <c r="H2608">
        <v>0</v>
      </c>
    </row>
    <row r="2609" spans="1:8" x14ac:dyDescent="0.25">
      <c r="A2609" t="s">
        <v>228</v>
      </c>
      <c r="B2609" t="s">
        <v>876</v>
      </c>
      <c r="C2609" s="1">
        <v>45017</v>
      </c>
      <c r="D2609">
        <v>40773</v>
      </c>
      <c r="E2609">
        <v>577446</v>
      </c>
      <c r="F2609">
        <v>6.49</v>
      </c>
      <c r="G2609">
        <v>0.83300000399999996</v>
      </c>
      <c r="H2609">
        <v>6446.4399409999996</v>
      </c>
    </row>
    <row r="2610" spans="1:8" x14ac:dyDescent="0.25">
      <c r="A2610" t="s">
        <v>228</v>
      </c>
      <c r="B2610" t="s">
        <v>876</v>
      </c>
      <c r="C2610" s="1">
        <v>45047</v>
      </c>
      <c r="D2610">
        <v>38345</v>
      </c>
      <c r="E2610">
        <v>615791</v>
      </c>
      <c r="F2610">
        <v>6.42</v>
      </c>
      <c r="G2610">
        <v>0.935000002</v>
      </c>
      <c r="H2610">
        <v>248.86999510000001</v>
      </c>
    </row>
    <row r="2611" spans="1:8" x14ac:dyDescent="0.25">
      <c r="A2611" t="s">
        <v>228</v>
      </c>
      <c r="B2611" t="s">
        <v>876</v>
      </c>
      <c r="C2611" s="1">
        <v>45078</v>
      </c>
      <c r="D2611">
        <v>26148</v>
      </c>
      <c r="E2611">
        <v>641939</v>
      </c>
      <c r="F2611">
        <v>6.49</v>
      </c>
      <c r="G2611">
        <v>0.66699999600000004</v>
      </c>
      <c r="H2611">
        <v>2713.4799800000001</v>
      </c>
    </row>
    <row r="2612" spans="1:8" x14ac:dyDescent="0.25">
      <c r="A2612" t="s">
        <v>228</v>
      </c>
      <c r="B2612" t="s">
        <v>876</v>
      </c>
      <c r="C2612" s="1">
        <v>45108</v>
      </c>
      <c r="D2612">
        <v>40563</v>
      </c>
      <c r="E2612">
        <v>682502</v>
      </c>
      <c r="F2612">
        <v>6.53</v>
      </c>
      <c r="G2612">
        <v>0.935000002</v>
      </c>
      <c r="H2612">
        <v>3477.610107</v>
      </c>
    </row>
    <row r="2613" spans="1:8" x14ac:dyDescent="0.25">
      <c r="A2613" t="s">
        <v>228</v>
      </c>
      <c r="B2613" t="s">
        <v>876</v>
      </c>
      <c r="C2613" s="1">
        <v>45139</v>
      </c>
      <c r="D2613">
        <v>39495</v>
      </c>
      <c r="E2613">
        <v>721997</v>
      </c>
      <c r="F2613">
        <v>6.62</v>
      </c>
      <c r="G2613">
        <v>0.935000002</v>
      </c>
      <c r="H2613">
        <v>1032.530029</v>
      </c>
    </row>
    <row r="2614" spans="1:8" x14ac:dyDescent="0.25">
      <c r="A2614" t="s">
        <v>228</v>
      </c>
      <c r="B2614" t="s">
        <v>876</v>
      </c>
      <c r="C2614" s="1">
        <v>45170</v>
      </c>
      <c r="D2614">
        <v>27323</v>
      </c>
      <c r="E2614">
        <v>749320</v>
      </c>
      <c r="F2614">
        <v>6.64</v>
      </c>
      <c r="G2614">
        <v>0.73299998</v>
      </c>
      <c r="H2614">
        <v>3545.0600589999999</v>
      </c>
    </row>
    <row r="2615" spans="1:8" x14ac:dyDescent="0.25">
      <c r="A2615" t="s">
        <v>228</v>
      </c>
      <c r="B2615" t="s">
        <v>876</v>
      </c>
      <c r="C2615" s="1">
        <v>45200</v>
      </c>
      <c r="D2615">
        <v>42901</v>
      </c>
      <c r="E2615">
        <v>792221</v>
      </c>
      <c r="F2615">
        <v>6.58</v>
      </c>
      <c r="G2615">
        <v>0.902999997</v>
      </c>
      <c r="H2615">
        <v>3274.040039</v>
      </c>
    </row>
    <row r="2616" spans="1:8" x14ac:dyDescent="0.25">
      <c r="A2616" t="s">
        <v>228</v>
      </c>
      <c r="B2616" t="s">
        <v>876</v>
      </c>
      <c r="C2616" s="1">
        <v>45231</v>
      </c>
      <c r="D2616">
        <v>43101</v>
      </c>
      <c r="E2616">
        <v>835322</v>
      </c>
      <c r="F2616">
        <v>6.54</v>
      </c>
      <c r="G2616">
        <v>1</v>
      </c>
      <c r="H2616">
        <v>460.94000240000003</v>
      </c>
    </row>
    <row r="2617" spans="1:8" x14ac:dyDescent="0.25">
      <c r="A2617" t="s">
        <v>228</v>
      </c>
      <c r="B2617" t="s">
        <v>876</v>
      </c>
      <c r="C2617" s="1">
        <v>45261</v>
      </c>
      <c r="D2617">
        <v>56671</v>
      </c>
      <c r="E2617">
        <v>891993</v>
      </c>
      <c r="F2617">
        <v>6.56</v>
      </c>
      <c r="G2617">
        <v>1.289999962</v>
      </c>
      <c r="H2617">
        <v>3491.360107</v>
      </c>
    </row>
    <row r="2618" spans="1:8" x14ac:dyDescent="0.25">
      <c r="A2618" t="s">
        <v>228</v>
      </c>
      <c r="B2618" t="s">
        <v>876</v>
      </c>
      <c r="C2618" s="1">
        <v>45292</v>
      </c>
      <c r="D2618">
        <v>36211</v>
      </c>
      <c r="E2618">
        <v>928204</v>
      </c>
      <c r="F2618">
        <v>6.6</v>
      </c>
      <c r="G2618">
        <v>0.805999994</v>
      </c>
      <c r="H2618">
        <v>0</v>
      </c>
    </row>
    <row r="2619" spans="1:8" x14ac:dyDescent="0.25">
      <c r="A2619" t="s">
        <v>228</v>
      </c>
      <c r="B2619" t="s">
        <v>876</v>
      </c>
      <c r="C2619" s="1">
        <v>45323</v>
      </c>
      <c r="D2619">
        <v>21758</v>
      </c>
      <c r="E2619">
        <v>949962</v>
      </c>
      <c r="F2619">
        <v>6.59</v>
      </c>
      <c r="G2619">
        <v>0.51700002</v>
      </c>
      <c r="H2619">
        <v>0</v>
      </c>
    </row>
    <row r="2620" spans="1:8" x14ac:dyDescent="0.25">
      <c r="A2620" t="s">
        <v>228</v>
      </c>
      <c r="B2620" t="s">
        <v>876</v>
      </c>
      <c r="C2620" s="1">
        <v>45352</v>
      </c>
      <c r="D2620">
        <v>39739</v>
      </c>
      <c r="E2620">
        <v>989701</v>
      </c>
      <c r="F2620">
        <v>6.6</v>
      </c>
      <c r="G2620">
        <v>0.935000002</v>
      </c>
      <c r="H2620">
        <v>1427.040039</v>
      </c>
    </row>
    <row r="2621" spans="1:8" x14ac:dyDescent="0.25">
      <c r="A2621" t="s">
        <v>228</v>
      </c>
      <c r="B2621" t="s">
        <v>876</v>
      </c>
      <c r="C2621" s="1">
        <v>45383</v>
      </c>
      <c r="D2621">
        <v>33124</v>
      </c>
      <c r="E2621">
        <v>1022825</v>
      </c>
      <c r="F2621">
        <v>6.59</v>
      </c>
      <c r="G2621">
        <v>0.76700002</v>
      </c>
      <c r="H2621">
        <v>0</v>
      </c>
    </row>
    <row r="2622" spans="1:8" x14ac:dyDescent="0.25">
      <c r="A2622" t="s">
        <v>228</v>
      </c>
      <c r="B2622" t="s">
        <v>876</v>
      </c>
      <c r="C2622" s="1">
        <v>45413</v>
      </c>
      <c r="D2622">
        <v>43247</v>
      </c>
      <c r="E2622">
        <v>1066072</v>
      </c>
      <c r="F2622">
        <v>6.57</v>
      </c>
      <c r="G2622">
        <v>0.902999997</v>
      </c>
      <c r="H2622">
        <v>0</v>
      </c>
    </row>
    <row r="2623" spans="1:8" x14ac:dyDescent="0.25">
      <c r="A2623" t="s">
        <v>228</v>
      </c>
      <c r="B2623" t="s">
        <v>876</v>
      </c>
      <c r="C2623" s="1">
        <v>45444</v>
      </c>
      <c r="D2623">
        <v>24210</v>
      </c>
      <c r="E2623">
        <v>1090282</v>
      </c>
      <c r="F2623">
        <v>6.56</v>
      </c>
      <c r="G2623">
        <v>0.69999998799999996</v>
      </c>
      <c r="H2623">
        <v>0</v>
      </c>
    </row>
    <row r="2624" spans="1:8" x14ac:dyDescent="0.25">
      <c r="A2624" t="s">
        <v>228</v>
      </c>
      <c r="B2624" t="s">
        <v>876</v>
      </c>
      <c r="C2624" s="1">
        <v>45474</v>
      </c>
      <c r="D2624">
        <v>40876</v>
      </c>
      <c r="E2624">
        <v>1131158</v>
      </c>
      <c r="F2624">
        <v>6.57</v>
      </c>
      <c r="G2624">
        <v>0.902999997</v>
      </c>
      <c r="H2624">
        <v>0</v>
      </c>
    </row>
    <row r="2625" spans="1:8" x14ac:dyDescent="0.25">
      <c r="A2625" t="s">
        <v>228</v>
      </c>
      <c r="B2625" t="s">
        <v>876</v>
      </c>
      <c r="C2625" s="1">
        <v>45505</v>
      </c>
      <c r="D2625">
        <v>32074</v>
      </c>
      <c r="E2625">
        <v>1163232</v>
      </c>
      <c r="F2625">
        <v>6.6</v>
      </c>
      <c r="G2625">
        <v>0.805999994</v>
      </c>
      <c r="H2625">
        <v>0</v>
      </c>
    </row>
    <row r="2626" spans="1:8" x14ac:dyDescent="0.25">
      <c r="A2626" t="s">
        <v>228</v>
      </c>
      <c r="B2626" t="s">
        <v>876</v>
      </c>
      <c r="C2626" s="1">
        <v>45536</v>
      </c>
      <c r="D2626">
        <v>34537</v>
      </c>
      <c r="E2626">
        <v>1197769</v>
      </c>
      <c r="F2626">
        <v>6.6</v>
      </c>
      <c r="G2626">
        <v>0.83300000399999996</v>
      </c>
      <c r="H2626">
        <v>0</v>
      </c>
    </row>
    <row r="2627" spans="1:8" x14ac:dyDescent="0.25">
      <c r="A2627" t="s">
        <v>228</v>
      </c>
      <c r="B2627" t="s">
        <v>876</v>
      </c>
      <c r="C2627" s="1">
        <v>45566</v>
      </c>
      <c r="D2627">
        <v>30930</v>
      </c>
      <c r="E2627">
        <v>1228699</v>
      </c>
      <c r="F2627">
        <v>6.5</v>
      </c>
      <c r="G2627">
        <v>0.676999986</v>
      </c>
      <c r="H2627">
        <v>0</v>
      </c>
    </row>
    <row r="2628" spans="1:8" x14ac:dyDescent="0.25">
      <c r="A2628" t="s">
        <v>228</v>
      </c>
      <c r="B2628" t="s">
        <v>876</v>
      </c>
      <c r="C2628" s="1">
        <v>45597</v>
      </c>
      <c r="D2628">
        <v>26772</v>
      </c>
      <c r="E2628">
        <v>1255471</v>
      </c>
      <c r="F2628">
        <v>6.55</v>
      </c>
      <c r="G2628">
        <v>0.69999998799999996</v>
      </c>
      <c r="H2628">
        <v>0</v>
      </c>
    </row>
    <row r="2629" spans="1:8" x14ac:dyDescent="0.25">
      <c r="A2629" t="s">
        <v>228</v>
      </c>
      <c r="B2629" t="s">
        <v>876</v>
      </c>
      <c r="C2629" s="1">
        <v>45627</v>
      </c>
      <c r="D2629">
        <v>26307</v>
      </c>
      <c r="E2629">
        <v>1281778</v>
      </c>
      <c r="F2629">
        <v>6.5</v>
      </c>
      <c r="G2629">
        <v>0.676999986</v>
      </c>
      <c r="H2629">
        <v>4185.3100590000004</v>
      </c>
    </row>
    <row r="2630" spans="1:8" x14ac:dyDescent="0.25">
      <c r="A2630" t="s">
        <v>229</v>
      </c>
      <c r="B2630" t="s">
        <v>880</v>
      </c>
      <c r="C2630" s="1">
        <v>44562</v>
      </c>
      <c r="D2630">
        <v>30547</v>
      </c>
      <c r="E2630">
        <v>30547</v>
      </c>
      <c r="F2630">
        <v>6.43</v>
      </c>
      <c r="G2630">
        <v>0.741999984</v>
      </c>
      <c r="H2630">
        <v>0</v>
      </c>
    </row>
    <row r="2631" spans="1:8" x14ac:dyDescent="0.25">
      <c r="A2631" t="s">
        <v>229</v>
      </c>
      <c r="B2631" t="s">
        <v>880</v>
      </c>
      <c r="C2631" s="1">
        <v>44593</v>
      </c>
      <c r="D2631">
        <v>41159</v>
      </c>
      <c r="E2631">
        <v>71706</v>
      </c>
      <c r="F2631">
        <v>6.45</v>
      </c>
      <c r="G2631">
        <v>1.1069999930000001</v>
      </c>
      <c r="H2631">
        <v>0</v>
      </c>
    </row>
    <row r="2632" spans="1:8" x14ac:dyDescent="0.25">
      <c r="A2632" t="s">
        <v>229</v>
      </c>
      <c r="B2632" t="s">
        <v>880</v>
      </c>
      <c r="C2632" s="1">
        <v>44621</v>
      </c>
      <c r="D2632">
        <v>39384</v>
      </c>
      <c r="E2632">
        <v>111090</v>
      </c>
      <c r="F2632">
        <v>6.47</v>
      </c>
      <c r="G2632">
        <v>0.773999989</v>
      </c>
      <c r="H2632">
        <v>2918.1999510000001</v>
      </c>
    </row>
    <row r="2633" spans="1:8" x14ac:dyDescent="0.25">
      <c r="A2633" t="s">
        <v>229</v>
      </c>
      <c r="B2633" t="s">
        <v>880</v>
      </c>
      <c r="C2633" s="1">
        <v>44652</v>
      </c>
      <c r="D2633">
        <v>33357</v>
      </c>
      <c r="E2633">
        <v>144447</v>
      </c>
      <c r="F2633">
        <v>6.45</v>
      </c>
      <c r="G2633">
        <v>0.76700002</v>
      </c>
      <c r="H2633">
        <v>0</v>
      </c>
    </row>
    <row r="2634" spans="1:8" x14ac:dyDescent="0.25">
      <c r="A2634" t="s">
        <v>229</v>
      </c>
      <c r="B2634" t="s">
        <v>880</v>
      </c>
      <c r="C2634" s="1">
        <v>44682</v>
      </c>
      <c r="D2634">
        <v>46437</v>
      </c>
      <c r="E2634">
        <v>190884</v>
      </c>
      <c r="F2634">
        <v>6.46</v>
      </c>
      <c r="G2634">
        <v>1</v>
      </c>
      <c r="H2634">
        <v>6083.9799800000001</v>
      </c>
    </row>
    <row r="2635" spans="1:8" x14ac:dyDescent="0.25">
      <c r="A2635" t="s">
        <v>229</v>
      </c>
      <c r="B2635" t="s">
        <v>880</v>
      </c>
      <c r="C2635" s="1">
        <v>44713</v>
      </c>
      <c r="D2635">
        <v>41119</v>
      </c>
      <c r="E2635">
        <v>232003</v>
      </c>
      <c r="F2635">
        <v>6.54</v>
      </c>
      <c r="G2635">
        <v>1</v>
      </c>
      <c r="H2635">
        <v>0</v>
      </c>
    </row>
    <row r="2636" spans="1:8" x14ac:dyDescent="0.25">
      <c r="A2636" t="s">
        <v>229</v>
      </c>
      <c r="B2636" t="s">
        <v>880</v>
      </c>
      <c r="C2636" s="1">
        <v>44743</v>
      </c>
      <c r="D2636">
        <v>28628</v>
      </c>
      <c r="E2636">
        <v>260631</v>
      </c>
      <c r="F2636">
        <v>6.57</v>
      </c>
      <c r="G2636">
        <v>0.709999979</v>
      </c>
      <c r="H2636">
        <v>0</v>
      </c>
    </row>
    <row r="2637" spans="1:8" x14ac:dyDescent="0.25">
      <c r="A2637" t="s">
        <v>229</v>
      </c>
      <c r="B2637" t="s">
        <v>880</v>
      </c>
      <c r="C2637" s="1">
        <v>44774</v>
      </c>
      <c r="D2637">
        <v>54340</v>
      </c>
      <c r="E2637">
        <v>314971</v>
      </c>
      <c r="F2637">
        <v>6.57</v>
      </c>
      <c r="G2637">
        <v>1.128999949</v>
      </c>
      <c r="H2637">
        <v>0</v>
      </c>
    </row>
    <row r="2638" spans="1:8" x14ac:dyDescent="0.25">
      <c r="A2638" t="s">
        <v>229</v>
      </c>
      <c r="B2638" t="s">
        <v>880</v>
      </c>
      <c r="C2638" s="1">
        <v>44805</v>
      </c>
      <c r="D2638">
        <v>33080</v>
      </c>
      <c r="E2638">
        <v>348051</v>
      </c>
      <c r="F2638">
        <v>6.49</v>
      </c>
      <c r="G2638">
        <v>0.89999997600000003</v>
      </c>
      <c r="H2638">
        <v>0</v>
      </c>
    </row>
    <row r="2639" spans="1:8" x14ac:dyDescent="0.25">
      <c r="A2639" t="s">
        <v>229</v>
      </c>
      <c r="B2639" t="s">
        <v>880</v>
      </c>
      <c r="C2639" s="1">
        <v>44835</v>
      </c>
      <c r="D2639">
        <v>24993</v>
      </c>
      <c r="E2639">
        <v>373044</v>
      </c>
      <c r="F2639">
        <v>6.58</v>
      </c>
      <c r="G2639">
        <v>0.612999976</v>
      </c>
      <c r="H2639">
        <v>5128.6298829999996</v>
      </c>
    </row>
    <row r="2640" spans="1:8" x14ac:dyDescent="0.25">
      <c r="A2640" t="s">
        <v>229</v>
      </c>
      <c r="B2640" t="s">
        <v>880</v>
      </c>
      <c r="C2640" s="1">
        <v>44866</v>
      </c>
      <c r="D2640">
        <v>34560</v>
      </c>
      <c r="E2640">
        <v>407604</v>
      </c>
      <c r="F2640">
        <v>6.59</v>
      </c>
      <c r="G2640">
        <v>0.83300000399999996</v>
      </c>
      <c r="H2640">
        <v>5049.580078</v>
      </c>
    </row>
    <row r="2641" spans="1:8" x14ac:dyDescent="0.25">
      <c r="A2641" t="s">
        <v>229</v>
      </c>
      <c r="B2641" t="s">
        <v>880</v>
      </c>
      <c r="C2641" s="1">
        <v>44896</v>
      </c>
      <c r="D2641">
        <v>29737</v>
      </c>
      <c r="E2641">
        <v>437341</v>
      </c>
      <c r="F2641">
        <v>6.62</v>
      </c>
      <c r="G2641">
        <v>0.741999984</v>
      </c>
      <c r="H2641">
        <v>2983.3100589999999</v>
      </c>
    </row>
    <row r="2642" spans="1:8" x14ac:dyDescent="0.25">
      <c r="A2642" t="s">
        <v>229</v>
      </c>
      <c r="B2642" t="s">
        <v>880</v>
      </c>
      <c r="C2642" s="1">
        <v>44927</v>
      </c>
      <c r="D2642">
        <v>43651</v>
      </c>
      <c r="E2642">
        <v>480992</v>
      </c>
      <c r="F2642">
        <v>6.49</v>
      </c>
      <c r="G2642">
        <v>0.902999997</v>
      </c>
      <c r="H2642">
        <v>0</v>
      </c>
    </row>
    <row r="2643" spans="1:8" x14ac:dyDescent="0.25">
      <c r="A2643" t="s">
        <v>229</v>
      </c>
      <c r="B2643" t="s">
        <v>880</v>
      </c>
      <c r="C2643" s="1">
        <v>44958</v>
      </c>
      <c r="D2643">
        <v>39782</v>
      </c>
      <c r="E2643">
        <v>520774</v>
      </c>
      <c r="F2643">
        <v>6.44</v>
      </c>
      <c r="G2643">
        <v>1.036000013</v>
      </c>
      <c r="H2643">
        <v>3037.1000979999999</v>
      </c>
    </row>
    <row r="2644" spans="1:8" x14ac:dyDescent="0.25">
      <c r="A2644" t="s">
        <v>229</v>
      </c>
      <c r="B2644" t="s">
        <v>880</v>
      </c>
      <c r="C2644" s="1">
        <v>44986</v>
      </c>
      <c r="D2644">
        <v>36483</v>
      </c>
      <c r="E2644">
        <v>557257</v>
      </c>
      <c r="F2644">
        <v>6.39</v>
      </c>
      <c r="G2644">
        <v>0.902999997</v>
      </c>
      <c r="H2644">
        <v>4461.6401370000003</v>
      </c>
    </row>
    <row r="2645" spans="1:8" x14ac:dyDescent="0.25">
      <c r="A2645" t="s">
        <v>229</v>
      </c>
      <c r="B2645" t="s">
        <v>880</v>
      </c>
      <c r="C2645" s="1">
        <v>45017</v>
      </c>
      <c r="D2645">
        <v>33929</v>
      </c>
      <c r="E2645">
        <v>591186</v>
      </c>
      <c r="F2645">
        <v>6.46</v>
      </c>
      <c r="G2645">
        <v>0.83300000399999996</v>
      </c>
      <c r="H2645">
        <v>0</v>
      </c>
    </row>
    <row r="2646" spans="1:8" x14ac:dyDescent="0.25">
      <c r="A2646" t="s">
        <v>229</v>
      </c>
      <c r="B2646" t="s">
        <v>880</v>
      </c>
      <c r="C2646" s="1">
        <v>45047</v>
      </c>
      <c r="D2646">
        <v>23979</v>
      </c>
      <c r="E2646">
        <v>615165</v>
      </c>
      <c r="F2646">
        <v>6.5</v>
      </c>
      <c r="G2646">
        <v>0.547999978</v>
      </c>
      <c r="H2646">
        <v>0</v>
      </c>
    </row>
    <row r="2647" spans="1:8" x14ac:dyDescent="0.25">
      <c r="A2647" t="s">
        <v>229</v>
      </c>
      <c r="B2647" t="s">
        <v>880</v>
      </c>
      <c r="C2647" s="1">
        <v>45078</v>
      </c>
      <c r="D2647">
        <v>35970</v>
      </c>
      <c r="E2647">
        <v>651135</v>
      </c>
      <c r="F2647">
        <v>6.5</v>
      </c>
      <c r="G2647">
        <v>1</v>
      </c>
      <c r="H2647">
        <v>0</v>
      </c>
    </row>
    <row r="2648" spans="1:8" x14ac:dyDescent="0.25">
      <c r="A2648" t="s">
        <v>229</v>
      </c>
      <c r="B2648" t="s">
        <v>880</v>
      </c>
      <c r="C2648" s="1">
        <v>45108</v>
      </c>
      <c r="D2648">
        <v>30931</v>
      </c>
      <c r="E2648">
        <v>682066</v>
      </c>
      <c r="F2648">
        <v>6.52</v>
      </c>
      <c r="G2648">
        <v>0.676999986</v>
      </c>
      <c r="H2648">
        <v>1062.9499510000001</v>
      </c>
    </row>
    <row r="2649" spans="1:8" x14ac:dyDescent="0.25">
      <c r="A2649" t="s">
        <v>229</v>
      </c>
      <c r="B2649" t="s">
        <v>880</v>
      </c>
      <c r="C2649" s="1">
        <v>45139</v>
      </c>
      <c r="D2649">
        <v>25900</v>
      </c>
      <c r="E2649">
        <v>707966</v>
      </c>
      <c r="F2649">
        <v>6.54</v>
      </c>
      <c r="G2649">
        <v>0.741999984</v>
      </c>
      <c r="H2649">
        <v>0</v>
      </c>
    </row>
    <row r="2650" spans="1:8" x14ac:dyDescent="0.25">
      <c r="A2650" t="s">
        <v>229</v>
      </c>
      <c r="B2650" t="s">
        <v>880</v>
      </c>
      <c r="C2650" s="1">
        <v>45170</v>
      </c>
      <c r="D2650">
        <v>45539</v>
      </c>
      <c r="E2650">
        <v>753505</v>
      </c>
      <c r="F2650">
        <v>6.56</v>
      </c>
      <c r="G2650">
        <v>1.0329999919999999</v>
      </c>
      <c r="H2650">
        <v>3994.6499020000001</v>
      </c>
    </row>
    <row r="2651" spans="1:8" x14ac:dyDescent="0.25">
      <c r="A2651" t="s">
        <v>229</v>
      </c>
      <c r="B2651" t="s">
        <v>880</v>
      </c>
      <c r="C2651" s="1">
        <v>45200</v>
      </c>
      <c r="D2651">
        <v>37370</v>
      </c>
      <c r="E2651">
        <v>790875</v>
      </c>
      <c r="F2651">
        <v>6.53</v>
      </c>
      <c r="G2651">
        <v>0.838999987</v>
      </c>
      <c r="H2651">
        <v>6440.9599609999996</v>
      </c>
    </row>
    <row r="2652" spans="1:8" x14ac:dyDescent="0.25">
      <c r="A2652" t="s">
        <v>229</v>
      </c>
      <c r="B2652" t="s">
        <v>880</v>
      </c>
      <c r="C2652" s="1">
        <v>45231</v>
      </c>
      <c r="D2652">
        <v>46506</v>
      </c>
      <c r="E2652">
        <v>837381</v>
      </c>
      <c r="F2652">
        <v>6.49</v>
      </c>
      <c r="G2652">
        <v>1</v>
      </c>
      <c r="H2652">
        <v>698.67999269999996</v>
      </c>
    </row>
    <row r="2653" spans="1:8" x14ac:dyDescent="0.25">
      <c r="A2653" t="s">
        <v>229</v>
      </c>
      <c r="B2653" t="s">
        <v>880</v>
      </c>
      <c r="C2653" s="1">
        <v>45261</v>
      </c>
      <c r="D2653">
        <v>25520</v>
      </c>
      <c r="E2653">
        <v>862901</v>
      </c>
      <c r="F2653">
        <v>6.47</v>
      </c>
      <c r="G2653">
        <v>0.709999979</v>
      </c>
      <c r="H2653">
        <v>0</v>
      </c>
    </row>
    <row r="2654" spans="1:8" x14ac:dyDescent="0.25">
      <c r="A2654" t="s">
        <v>229</v>
      </c>
      <c r="B2654" t="s">
        <v>880</v>
      </c>
      <c r="C2654" s="1">
        <v>45292</v>
      </c>
      <c r="D2654">
        <v>24613</v>
      </c>
      <c r="E2654">
        <v>887514</v>
      </c>
      <c r="F2654">
        <v>6.54</v>
      </c>
      <c r="G2654">
        <v>0.547999978</v>
      </c>
      <c r="H2654">
        <v>0</v>
      </c>
    </row>
    <row r="2655" spans="1:8" x14ac:dyDescent="0.25">
      <c r="A2655" t="s">
        <v>229</v>
      </c>
      <c r="B2655" t="s">
        <v>880</v>
      </c>
      <c r="C2655" s="1">
        <v>45323</v>
      </c>
      <c r="D2655">
        <v>29963</v>
      </c>
      <c r="E2655">
        <v>917477</v>
      </c>
      <c r="F2655">
        <v>6.52</v>
      </c>
      <c r="G2655">
        <v>0.930999994</v>
      </c>
      <c r="H2655">
        <v>605.09997559999999</v>
      </c>
    </row>
    <row r="2656" spans="1:8" x14ac:dyDescent="0.25">
      <c r="A2656" t="s">
        <v>229</v>
      </c>
      <c r="B2656" t="s">
        <v>880</v>
      </c>
      <c r="C2656" s="1">
        <v>45352</v>
      </c>
      <c r="D2656">
        <v>31999</v>
      </c>
      <c r="E2656">
        <v>949476</v>
      </c>
      <c r="F2656">
        <v>6.57</v>
      </c>
      <c r="G2656">
        <v>0.838999987</v>
      </c>
      <c r="H2656">
        <v>0</v>
      </c>
    </row>
    <row r="2657" spans="1:8" x14ac:dyDescent="0.25">
      <c r="A2657" t="s">
        <v>229</v>
      </c>
      <c r="B2657" t="s">
        <v>880</v>
      </c>
      <c r="C2657" s="1">
        <v>45383</v>
      </c>
      <c r="D2657">
        <v>22665</v>
      </c>
      <c r="E2657">
        <v>972141</v>
      </c>
      <c r="F2657">
        <v>6.45</v>
      </c>
      <c r="G2657">
        <v>0.53299999200000003</v>
      </c>
      <c r="H2657">
        <v>0</v>
      </c>
    </row>
    <row r="2658" spans="1:8" x14ac:dyDescent="0.25">
      <c r="A2658" t="s">
        <v>229</v>
      </c>
      <c r="B2658" t="s">
        <v>880</v>
      </c>
      <c r="C2658" s="1">
        <v>45413</v>
      </c>
      <c r="D2658">
        <v>30304</v>
      </c>
      <c r="E2658">
        <v>1002445</v>
      </c>
      <c r="F2658">
        <v>6.46</v>
      </c>
      <c r="G2658">
        <v>0.741999984</v>
      </c>
      <c r="H2658">
        <v>3858.820068</v>
      </c>
    </row>
    <row r="2659" spans="1:8" x14ac:dyDescent="0.25">
      <c r="A2659" t="s">
        <v>229</v>
      </c>
      <c r="B2659" t="s">
        <v>880</v>
      </c>
      <c r="C2659" s="1">
        <v>45444</v>
      </c>
      <c r="D2659">
        <v>43814</v>
      </c>
      <c r="E2659">
        <v>1046259</v>
      </c>
      <c r="F2659">
        <v>6.38</v>
      </c>
      <c r="G2659">
        <v>0.93300002800000004</v>
      </c>
      <c r="H2659">
        <v>2997.179932</v>
      </c>
    </row>
    <row r="2660" spans="1:8" x14ac:dyDescent="0.25">
      <c r="A2660" t="s">
        <v>229</v>
      </c>
      <c r="B2660" t="s">
        <v>880</v>
      </c>
      <c r="C2660" s="1">
        <v>45474</v>
      </c>
      <c r="D2660">
        <v>38166</v>
      </c>
      <c r="E2660">
        <v>1084425</v>
      </c>
      <c r="F2660">
        <v>6.46</v>
      </c>
      <c r="G2660">
        <v>0.967999995</v>
      </c>
      <c r="H2660">
        <v>806.85998540000003</v>
      </c>
    </row>
    <row r="2661" spans="1:8" x14ac:dyDescent="0.25">
      <c r="A2661" t="s">
        <v>229</v>
      </c>
      <c r="B2661" t="s">
        <v>880</v>
      </c>
      <c r="C2661" s="1">
        <v>45505</v>
      </c>
      <c r="D2661">
        <v>39914</v>
      </c>
      <c r="E2661">
        <v>1124339</v>
      </c>
      <c r="F2661">
        <v>6.51</v>
      </c>
      <c r="G2661">
        <v>0.838999987</v>
      </c>
      <c r="H2661">
        <v>0</v>
      </c>
    </row>
    <row r="2662" spans="1:8" x14ac:dyDescent="0.25">
      <c r="A2662" t="s">
        <v>229</v>
      </c>
      <c r="B2662" t="s">
        <v>880</v>
      </c>
      <c r="C2662" s="1">
        <v>45536</v>
      </c>
      <c r="D2662">
        <v>41962</v>
      </c>
      <c r="E2662">
        <v>1166301</v>
      </c>
      <c r="F2662">
        <v>6.62</v>
      </c>
      <c r="G2662">
        <v>0.96700000799999997</v>
      </c>
      <c r="H2662">
        <v>0</v>
      </c>
    </row>
    <row r="2663" spans="1:8" x14ac:dyDescent="0.25">
      <c r="A2663" t="s">
        <v>229</v>
      </c>
      <c r="B2663" t="s">
        <v>880</v>
      </c>
      <c r="C2663" s="1">
        <v>45566</v>
      </c>
      <c r="D2663">
        <v>47005</v>
      </c>
      <c r="E2663">
        <v>1213306</v>
      </c>
      <c r="F2663">
        <v>6.55</v>
      </c>
      <c r="G2663">
        <v>1</v>
      </c>
      <c r="H2663">
        <v>0</v>
      </c>
    </row>
    <row r="2664" spans="1:8" x14ac:dyDescent="0.25">
      <c r="A2664" t="s">
        <v>229</v>
      </c>
      <c r="B2664" t="s">
        <v>880</v>
      </c>
      <c r="C2664" s="1">
        <v>45597</v>
      </c>
      <c r="D2664">
        <v>37423</v>
      </c>
      <c r="E2664">
        <v>1250729</v>
      </c>
      <c r="F2664">
        <v>6.54</v>
      </c>
      <c r="G2664">
        <v>1.0329999919999999</v>
      </c>
      <c r="H2664">
        <v>0</v>
      </c>
    </row>
    <row r="2665" spans="1:8" x14ac:dyDescent="0.25">
      <c r="A2665" t="s">
        <v>229</v>
      </c>
      <c r="B2665" t="s">
        <v>880</v>
      </c>
      <c r="C2665" s="1">
        <v>45627</v>
      </c>
      <c r="D2665">
        <v>31013</v>
      </c>
      <c r="E2665">
        <v>1281742</v>
      </c>
      <c r="F2665">
        <v>6.56</v>
      </c>
      <c r="G2665">
        <v>0.644999981</v>
      </c>
      <c r="H2665">
        <v>0</v>
      </c>
    </row>
    <row r="2666" spans="1:8" x14ac:dyDescent="0.25">
      <c r="A2666" t="s">
        <v>230</v>
      </c>
      <c r="B2666" t="s">
        <v>877</v>
      </c>
      <c r="C2666" s="1">
        <v>44562</v>
      </c>
      <c r="D2666">
        <v>24126</v>
      </c>
      <c r="E2666">
        <v>24126</v>
      </c>
      <c r="F2666">
        <v>6.53</v>
      </c>
      <c r="G2666">
        <v>0.612999976</v>
      </c>
      <c r="H2666">
        <v>3181.219971</v>
      </c>
    </row>
    <row r="2667" spans="1:8" x14ac:dyDescent="0.25">
      <c r="A2667" t="s">
        <v>230</v>
      </c>
      <c r="B2667" t="s">
        <v>877</v>
      </c>
      <c r="C2667" s="1">
        <v>44593</v>
      </c>
      <c r="D2667">
        <v>23495</v>
      </c>
      <c r="E2667">
        <v>47621</v>
      </c>
      <c r="F2667">
        <v>6.58</v>
      </c>
      <c r="G2667">
        <v>0.60699999299999996</v>
      </c>
      <c r="H2667">
        <v>2539.6499020000001</v>
      </c>
    </row>
    <row r="2668" spans="1:8" x14ac:dyDescent="0.25">
      <c r="A2668" t="s">
        <v>230</v>
      </c>
      <c r="B2668" t="s">
        <v>877</v>
      </c>
      <c r="C2668" s="1">
        <v>44621</v>
      </c>
      <c r="D2668">
        <v>32350</v>
      </c>
      <c r="E2668">
        <v>79971</v>
      </c>
      <c r="F2668">
        <v>6.55</v>
      </c>
      <c r="G2668">
        <v>0.805999994</v>
      </c>
      <c r="H2668">
        <v>2613.4099120000001</v>
      </c>
    </row>
    <row r="2669" spans="1:8" x14ac:dyDescent="0.25">
      <c r="A2669" t="s">
        <v>230</v>
      </c>
      <c r="B2669" t="s">
        <v>877</v>
      </c>
      <c r="C2669" s="1">
        <v>44652</v>
      </c>
      <c r="D2669">
        <v>45697</v>
      </c>
      <c r="E2669">
        <v>125668</v>
      </c>
      <c r="F2669">
        <v>6.57</v>
      </c>
      <c r="G2669">
        <v>0.96700000799999997</v>
      </c>
      <c r="H2669">
        <v>0</v>
      </c>
    </row>
    <row r="2670" spans="1:8" x14ac:dyDescent="0.25">
      <c r="A2670" t="s">
        <v>230</v>
      </c>
      <c r="B2670" t="s">
        <v>877</v>
      </c>
      <c r="C2670" s="1">
        <v>44682</v>
      </c>
      <c r="D2670">
        <v>28085</v>
      </c>
      <c r="E2670">
        <v>153753</v>
      </c>
      <c r="F2670">
        <v>6.51</v>
      </c>
      <c r="G2670">
        <v>0.676999986</v>
      </c>
      <c r="H2670">
        <v>0</v>
      </c>
    </row>
    <row r="2671" spans="1:8" x14ac:dyDescent="0.25">
      <c r="A2671" t="s">
        <v>230</v>
      </c>
      <c r="B2671" t="s">
        <v>877</v>
      </c>
      <c r="C2671" s="1">
        <v>44713</v>
      </c>
      <c r="D2671">
        <v>37696</v>
      </c>
      <c r="E2671">
        <v>191449</v>
      </c>
      <c r="F2671">
        <v>6.51</v>
      </c>
      <c r="G2671">
        <v>1.0329999919999999</v>
      </c>
      <c r="H2671">
        <v>3943.3999020000001</v>
      </c>
    </row>
    <row r="2672" spans="1:8" x14ac:dyDescent="0.25">
      <c r="A2672" t="s">
        <v>230</v>
      </c>
      <c r="B2672" t="s">
        <v>877</v>
      </c>
      <c r="C2672" s="1">
        <v>44743</v>
      </c>
      <c r="D2672">
        <v>32159</v>
      </c>
      <c r="E2672">
        <v>223608</v>
      </c>
      <c r="F2672">
        <v>6.5</v>
      </c>
      <c r="G2672">
        <v>0.709999979</v>
      </c>
      <c r="H2672">
        <v>2986.959961</v>
      </c>
    </row>
    <row r="2673" spans="1:8" x14ac:dyDescent="0.25">
      <c r="A2673" t="s">
        <v>230</v>
      </c>
      <c r="B2673" t="s">
        <v>877</v>
      </c>
      <c r="C2673" s="1">
        <v>44774</v>
      </c>
      <c r="D2673">
        <v>47891</v>
      </c>
      <c r="E2673">
        <v>271499</v>
      </c>
      <c r="F2673">
        <v>6.53</v>
      </c>
      <c r="G2673">
        <v>0.902999997</v>
      </c>
      <c r="H2673">
        <v>0</v>
      </c>
    </row>
    <row r="2674" spans="1:8" x14ac:dyDescent="0.25">
      <c r="A2674" t="s">
        <v>230</v>
      </c>
      <c r="B2674" t="s">
        <v>877</v>
      </c>
      <c r="C2674" s="1">
        <v>44805</v>
      </c>
      <c r="D2674">
        <v>42986</v>
      </c>
      <c r="E2674">
        <v>314485</v>
      </c>
      <c r="F2674">
        <v>6.52</v>
      </c>
      <c r="G2674">
        <v>1</v>
      </c>
      <c r="H2674">
        <v>1520.119995</v>
      </c>
    </row>
    <row r="2675" spans="1:8" x14ac:dyDescent="0.25">
      <c r="A2675" t="s">
        <v>230</v>
      </c>
      <c r="B2675" t="s">
        <v>877</v>
      </c>
      <c r="C2675" s="1">
        <v>44835</v>
      </c>
      <c r="D2675">
        <v>43285</v>
      </c>
      <c r="E2675">
        <v>357770</v>
      </c>
      <c r="F2675">
        <v>6.5</v>
      </c>
      <c r="G2675">
        <v>0.805999994</v>
      </c>
      <c r="H2675">
        <v>0</v>
      </c>
    </row>
    <row r="2676" spans="1:8" x14ac:dyDescent="0.25">
      <c r="A2676" t="s">
        <v>230</v>
      </c>
      <c r="B2676" t="s">
        <v>877</v>
      </c>
      <c r="C2676" s="1">
        <v>44866</v>
      </c>
      <c r="D2676">
        <v>41635</v>
      </c>
      <c r="E2676">
        <v>399405</v>
      </c>
      <c r="F2676">
        <v>6.49</v>
      </c>
      <c r="G2676">
        <v>0.96700000799999997</v>
      </c>
      <c r="H2676">
        <v>0</v>
      </c>
    </row>
    <row r="2677" spans="1:8" x14ac:dyDescent="0.25">
      <c r="A2677" t="s">
        <v>230</v>
      </c>
      <c r="B2677" t="s">
        <v>877</v>
      </c>
      <c r="C2677" s="1">
        <v>44896</v>
      </c>
      <c r="D2677">
        <v>34797</v>
      </c>
      <c r="E2677">
        <v>434202</v>
      </c>
      <c r="F2677">
        <v>6.47</v>
      </c>
      <c r="G2677">
        <v>0.709999979</v>
      </c>
      <c r="H2677">
        <v>2197.0600589999999</v>
      </c>
    </row>
    <row r="2678" spans="1:8" x14ac:dyDescent="0.25">
      <c r="A2678" t="s">
        <v>230</v>
      </c>
      <c r="B2678" t="s">
        <v>877</v>
      </c>
      <c r="C2678" s="1">
        <v>44927</v>
      </c>
      <c r="D2678">
        <v>30148</v>
      </c>
      <c r="E2678">
        <v>464350</v>
      </c>
      <c r="F2678">
        <v>6.48</v>
      </c>
      <c r="G2678">
        <v>0.935000002</v>
      </c>
      <c r="H2678">
        <v>0</v>
      </c>
    </row>
    <row r="2679" spans="1:8" x14ac:dyDescent="0.25">
      <c r="A2679" t="s">
        <v>230</v>
      </c>
      <c r="B2679" t="s">
        <v>877</v>
      </c>
      <c r="C2679" s="1">
        <v>44958</v>
      </c>
      <c r="D2679">
        <v>41075</v>
      </c>
      <c r="E2679">
        <v>505425</v>
      </c>
      <c r="F2679">
        <v>6.49</v>
      </c>
      <c r="G2679">
        <v>0.92900002000000004</v>
      </c>
      <c r="H2679">
        <v>0</v>
      </c>
    </row>
    <row r="2680" spans="1:8" x14ac:dyDescent="0.25">
      <c r="A2680" t="s">
        <v>230</v>
      </c>
      <c r="B2680" t="s">
        <v>877</v>
      </c>
      <c r="C2680" s="1">
        <v>44986</v>
      </c>
      <c r="D2680">
        <v>42004</v>
      </c>
      <c r="E2680">
        <v>547429</v>
      </c>
      <c r="F2680">
        <v>6.51</v>
      </c>
      <c r="G2680">
        <v>0.870999992</v>
      </c>
      <c r="H2680">
        <v>0</v>
      </c>
    </row>
    <row r="2681" spans="1:8" x14ac:dyDescent="0.25">
      <c r="A2681" t="s">
        <v>230</v>
      </c>
      <c r="B2681" t="s">
        <v>877</v>
      </c>
      <c r="C2681" s="1">
        <v>45017</v>
      </c>
      <c r="D2681">
        <v>39018</v>
      </c>
      <c r="E2681">
        <v>586447</v>
      </c>
      <c r="F2681">
        <v>6.57</v>
      </c>
      <c r="G2681">
        <v>0.73299998</v>
      </c>
      <c r="H2681">
        <v>0</v>
      </c>
    </row>
    <row r="2682" spans="1:8" x14ac:dyDescent="0.25">
      <c r="A2682" t="s">
        <v>230</v>
      </c>
      <c r="B2682" t="s">
        <v>877</v>
      </c>
      <c r="C2682" s="1">
        <v>45047</v>
      </c>
      <c r="D2682">
        <v>37317</v>
      </c>
      <c r="E2682">
        <v>623764</v>
      </c>
      <c r="F2682">
        <v>6.58</v>
      </c>
      <c r="G2682">
        <v>0.838999987</v>
      </c>
      <c r="H2682">
        <v>5796.1801759999998</v>
      </c>
    </row>
    <row r="2683" spans="1:8" x14ac:dyDescent="0.25">
      <c r="A2683" t="s">
        <v>230</v>
      </c>
      <c r="B2683" t="s">
        <v>877</v>
      </c>
      <c r="C2683" s="1">
        <v>45078</v>
      </c>
      <c r="D2683">
        <v>26783</v>
      </c>
      <c r="E2683">
        <v>650547</v>
      </c>
      <c r="F2683">
        <v>6.56</v>
      </c>
      <c r="G2683">
        <v>0.60000002399999997</v>
      </c>
      <c r="H2683">
        <v>0</v>
      </c>
    </row>
    <row r="2684" spans="1:8" x14ac:dyDescent="0.25">
      <c r="A2684" t="s">
        <v>230</v>
      </c>
      <c r="B2684" t="s">
        <v>877</v>
      </c>
      <c r="C2684" s="1">
        <v>45108</v>
      </c>
      <c r="D2684">
        <v>39347</v>
      </c>
      <c r="E2684">
        <v>689894</v>
      </c>
      <c r="F2684">
        <v>6.52</v>
      </c>
      <c r="G2684">
        <v>0.838999987</v>
      </c>
      <c r="H2684">
        <v>0</v>
      </c>
    </row>
    <row r="2685" spans="1:8" x14ac:dyDescent="0.25">
      <c r="A2685" t="s">
        <v>230</v>
      </c>
      <c r="B2685" t="s">
        <v>877</v>
      </c>
      <c r="C2685" s="1">
        <v>45139</v>
      </c>
      <c r="D2685">
        <v>37169</v>
      </c>
      <c r="E2685">
        <v>727063</v>
      </c>
      <c r="F2685">
        <v>6.5</v>
      </c>
      <c r="G2685">
        <v>1.031999946</v>
      </c>
      <c r="H2685">
        <v>0</v>
      </c>
    </row>
    <row r="2686" spans="1:8" x14ac:dyDescent="0.25">
      <c r="A2686" t="s">
        <v>230</v>
      </c>
      <c r="B2686" t="s">
        <v>877</v>
      </c>
      <c r="C2686" s="1">
        <v>45170</v>
      </c>
      <c r="D2686">
        <v>22070</v>
      </c>
      <c r="E2686">
        <v>749133</v>
      </c>
      <c r="F2686">
        <v>6.57</v>
      </c>
      <c r="G2686">
        <v>0.46700000800000002</v>
      </c>
      <c r="H2686">
        <v>486.2900085</v>
      </c>
    </row>
    <row r="2687" spans="1:8" x14ac:dyDescent="0.25">
      <c r="A2687" t="s">
        <v>230</v>
      </c>
      <c r="B2687" t="s">
        <v>877</v>
      </c>
      <c r="C2687" s="1">
        <v>45200</v>
      </c>
      <c r="D2687">
        <v>25187</v>
      </c>
      <c r="E2687">
        <v>774320</v>
      </c>
      <c r="F2687">
        <v>6.61</v>
      </c>
      <c r="G2687">
        <v>0.612999976</v>
      </c>
      <c r="H2687">
        <v>838.95001219999995</v>
      </c>
    </row>
    <row r="2688" spans="1:8" x14ac:dyDescent="0.25">
      <c r="A2688" t="s">
        <v>230</v>
      </c>
      <c r="B2688" t="s">
        <v>877</v>
      </c>
      <c r="C2688" s="1">
        <v>45231</v>
      </c>
      <c r="D2688">
        <v>30072</v>
      </c>
      <c r="E2688">
        <v>804392</v>
      </c>
      <c r="F2688">
        <v>6.69</v>
      </c>
      <c r="G2688">
        <v>0.69999998799999996</v>
      </c>
      <c r="H2688">
        <v>0</v>
      </c>
    </row>
    <row r="2689" spans="1:8" x14ac:dyDescent="0.25">
      <c r="A2689" t="s">
        <v>230</v>
      </c>
      <c r="B2689" t="s">
        <v>877</v>
      </c>
      <c r="C2689" s="1">
        <v>45261</v>
      </c>
      <c r="D2689">
        <v>27593</v>
      </c>
      <c r="E2689">
        <v>831985</v>
      </c>
      <c r="F2689">
        <v>6.57</v>
      </c>
      <c r="G2689">
        <v>0.709999979</v>
      </c>
      <c r="H2689">
        <v>1990.410034</v>
      </c>
    </row>
    <row r="2690" spans="1:8" x14ac:dyDescent="0.25">
      <c r="A2690" t="s">
        <v>230</v>
      </c>
      <c r="B2690" t="s">
        <v>877</v>
      </c>
      <c r="C2690" s="1">
        <v>45292</v>
      </c>
      <c r="D2690">
        <v>28355</v>
      </c>
      <c r="E2690">
        <v>860340</v>
      </c>
      <c r="F2690">
        <v>6.52</v>
      </c>
      <c r="G2690">
        <v>0.644999981</v>
      </c>
      <c r="H2690">
        <v>579.20001219999995</v>
      </c>
    </row>
    <row r="2691" spans="1:8" x14ac:dyDescent="0.25">
      <c r="A2691" t="s">
        <v>230</v>
      </c>
      <c r="B2691" t="s">
        <v>877</v>
      </c>
      <c r="C2691" s="1">
        <v>45323</v>
      </c>
      <c r="D2691">
        <v>29878</v>
      </c>
      <c r="E2691">
        <v>890218</v>
      </c>
      <c r="F2691">
        <v>6.44</v>
      </c>
      <c r="G2691">
        <v>0.689999998</v>
      </c>
      <c r="H2691">
        <v>0</v>
      </c>
    </row>
    <row r="2692" spans="1:8" x14ac:dyDescent="0.25">
      <c r="A2692" t="s">
        <v>230</v>
      </c>
      <c r="B2692" t="s">
        <v>877</v>
      </c>
      <c r="C2692" s="1">
        <v>45352</v>
      </c>
      <c r="D2692">
        <v>36623</v>
      </c>
      <c r="E2692">
        <v>926841</v>
      </c>
      <c r="F2692">
        <v>6.51</v>
      </c>
      <c r="G2692">
        <v>0.805999994</v>
      </c>
      <c r="H2692">
        <v>1584.8199460000001</v>
      </c>
    </row>
    <row r="2693" spans="1:8" x14ac:dyDescent="0.25">
      <c r="A2693" t="s">
        <v>230</v>
      </c>
      <c r="B2693" t="s">
        <v>877</v>
      </c>
      <c r="C2693" s="1">
        <v>45383</v>
      </c>
      <c r="D2693">
        <v>34590</v>
      </c>
      <c r="E2693">
        <v>961431</v>
      </c>
      <c r="F2693">
        <v>6.44</v>
      </c>
      <c r="G2693">
        <v>0.866999984</v>
      </c>
      <c r="H2693">
        <v>2892.0500489999999</v>
      </c>
    </row>
    <row r="2694" spans="1:8" x14ac:dyDescent="0.25">
      <c r="A2694" t="s">
        <v>230</v>
      </c>
      <c r="B2694" t="s">
        <v>877</v>
      </c>
      <c r="C2694" s="1">
        <v>45413</v>
      </c>
      <c r="D2694">
        <v>31543</v>
      </c>
      <c r="E2694">
        <v>992974</v>
      </c>
      <c r="F2694">
        <v>6.45</v>
      </c>
      <c r="G2694">
        <v>0.709999979</v>
      </c>
      <c r="H2694">
        <v>0</v>
      </c>
    </row>
    <row r="2695" spans="1:8" x14ac:dyDescent="0.25">
      <c r="A2695" t="s">
        <v>230</v>
      </c>
      <c r="B2695" t="s">
        <v>877</v>
      </c>
      <c r="C2695" s="1">
        <v>45444</v>
      </c>
      <c r="D2695">
        <v>36338</v>
      </c>
      <c r="E2695">
        <v>1029312</v>
      </c>
      <c r="F2695">
        <v>6.44</v>
      </c>
      <c r="G2695">
        <v>0.93300002800000004</v>
      </c>
      <c r="H2695">
        <v>0</v>
      </c>
    </row>
    <row r="2696" spans="1:8" x14ac:dyDescent="0.25">
      <c r="A2696" t="s">
        <v>230</v>
      </c>
      <c r="B2696" t="s">
        <v>877</v>
      </c>
      <c r="C2696" s="1">
        <v>45474</v>
      </c>
      <c r="D2696">
        <v>48766</v>
      </c>
      <c r="E2696">
        <v>1078078</v>
      </c>
      <c r="F2696">
        <v>6.53</v>
      </c>
      <c r="G2696">
        <v>0.967999995</v>
      </c>
      <c r="H2696">
        <v>0</v>
      </c>
    </row>
    <row r="2697" spans="1:8" x14ac:dyDescent="0.25">
      <c r="A2697" t="s">
        <v>230</v>
      </c>
      <c r="B2697" t="s">
        <v>877</v>
      </c>
      <c r="C2697" s="1">
        <v>45505</v>
      </c>
      <c r="D2697">
        <v>30164</v>
      </c>
      <c r="E2697">
        <v>1108242</v>
      </c>
      <c r="F2697">
        <v>6.54</v>
      </c>
      <c r="G2697">
        <v>0.676999986</v>
      </c>
      <c r="H2697">
        <v>593.30999759999997</v>
      </c>
    </row>
    <row r="2698" spans="1:8" x14ac:dyDescent="0.25">
      <c r="A2698" t="s">
        <v>230</v>
      </c>
      <c r="B2698" t="s">
        <v>877</v>
      </c>
      <c r="C2698" s="1">
        <v>45536</v>
      </c>
      <c r="D2698">
        <v>22872</v>
      </c>
      <c r="E2698">
        <v>1131114</v>
      </c>
      <c r="F2698">
        <v>6.59</v>
      </c>
      <c r="G2698">
        <v>0.5</v>
      </c>
      <c r="H2698">
        <v>3539.219971</v>
      </c>
    </row>
    <row r="2699" spans="1:8" x14ac:dyDescent="0.25">
      <c r="A2699" t="s">
        <v>230</v>
      </c>
      <c r="B2699" t="s">
        <v>877</v>
      </c>
      <c r="C2699" s="1">
        <v>45566</v>
      </c>
      <c r="D2699">
        <v>37395</v>
      </c>
      <c r="E2699">
        <v>1168509</v>
      </c>
      <c r="F2699">
        <v>6.58</v>
      </c>
      <c r="G2699">
        <v>0.935000002</v>
      </c>
      <c r="H2699">
        <v>0</v>
      </c>
    </row>
    <row r="2700" spans="1:8" x14ac:dyDescent="0.25">
      <c r="A2700" t="s">
        <v>230</v>
      </c>
      <c r="B2700" t="s">
        <v>877</v>
      </c>
      <c r="C2700" s="1">
        <v>45597</v>
      </c>
      <c r="D2700">
        <v>15156</v>
      </c>
      <c r="E2700">
        <v>1183665</v>
      </c>
      <c r="F2700">
        <v>6.56</v>
      </c>
      <c r="G2700">
        <v>0.5</v>
      </c>
      <c r="H2700">
        <v>0</v>
      </c>
    </row>
    <row r="2701" spans="1:8" x14ac:dyDescent="0.25">
      <c r="A2701" t="s">
        <v>230</v>
      </c>
      <c r="B2701" t="s">
        <v>877</v>
      </c>
      <c r="C2701" s="1">
        <v>45627</v>
      </c>
      <c r="D2701">
        <v>37582</v>
      </c>
      <c r="E2701">
        <v>1221247</v>
      </c>
      <c r="F2701">
        <v>6.53</v>
      </c>
      <c r="G2701">
        <v>0.773999989</v>
      </c>
      <c r="H2701">
        <v>3370.23999</v>
      </c>
    </row>
    <row r="2702" spans="1:8" x14ac:dyDescent="0.25">
      <c r="A2702" t="s">
        <v>231</v>
      </c>
      <c r="B2702" t="s">
        <v>876</v>
      </c>
      <c r="C2702" s="1">
        <v>44562</v>
      </c>
      <c r="D2702">
        <v>53383</v>
      </c>
      <c r="E2702">
        <v>53383</v>
      </c>
      <c r="F2702">
        <v>6.33</v>
      </c>
      <c r="G2702">
        <v>1.258000016</v>
      </c>
      <c r="H2702">
        <v>0</v>
      </c>
    </row>
    <row r="2703" spans="1:8" x14ac:dyDescent="0.25">
      <c r="A2703" t="s">
        <v>231</v>
      </c>
      <c r="B2703" t="s">
        <v>876</v>
      </c>
      <c r="C2703" s="1">
        <v>44593</v>
      </c>
      <c r="D2703">
        <v>33851</v>
      </c>
      <c r="E2703">
        <v>87234</v>
      </c>
      <c r="F2703">
        <v>6.42</v>
      </c>
      <c r="G2703">
        <v>0.75</v>
      </c>
      <c r="H2703">
        <v>0</v>
      </c>
    </row>
    <row r="2704" spans="1:8" x14ac:dyDescent="0.25">
      <c r="A2704" t="s">
        <v>231</v>
      </c>
      <c r="B2704" t="s">
        <v>876</v>
      </c>
      <c r="C2704" s="1">
        <v>44621</v>
      </c>
      <c r="D2704">
        <v>28704</v>
      </c>
      <c r="E2704">
        <v>115938</v>
      </c>
      <c r="F2704">
        <v>6.42</v>
      </c>
      <c r="G2704">
        <v>0.676999986</v>
      </c>
      <c r="H2704">
        <v>1533.8000489999999</v>
      </c>
    </row>
    <row r="2705" spans="1:8" x14ac:dyDescent="0.25">
      <c r="A2705" t="s">
        <v>231</v>
      </c>
      <c r="B2705" t="s">
        <v>876</v>
      </c>
      <c r="C2705" s="1">
        <v>44652</v>
      </c>
      <c r="D2705">
        <v>39342</v>
      </c>
      <c r="E2705">
        <v>155280</v>
      </c>
      <c r="F2705">
        <v>6.44</v>
      </c>
      <c r="G2705">
        <v>0.76700002</v>
      </c>
      <c r="H2705">
        <v>1169.719971</v>
      </c>
    </row>
    <row r="2706" spans="1:8" x14ac:dyDescent="0.25">
      <c r="A2706" t="s">
        <v>231</v>
      </c>
      <c r="B2706" t="s">
        <v>876</v>
      </c>
      <c r="C2706" s="1">
        <v>44682</v>
      </c>
      <c r="D2706">
        <v>46393</v>
      </c>
      <c r="E2706">
        <v>201673</v>
      </c>
      <c r="F2706">
        <v>6.42</v>
      </c>
      <c r="G2706">
        <v>1</v>
      </c>
      <c r="H2706">
        <v>3265.360107</v>
      </c>
    </row>
    <row r="2707" spans="1:8" x14ac:dyDescent="0.25">
      <c r="A2707" t="s">
        <v>231</v>
      </c>
      <c r="B2707" t="s">
        <v>876</v>
      </c>
      <c r="C2707" s="1">
        <v>44713</v>
      </c>
      <c r="D2707">
        <v>31772</v>
      </c>
      <c r="E2707">
        <v>233445</v>
      </c>
      <c r="F2707">
        <v>6.42</v>
      </c>
      <c r="G2707">
        <v>0.76700002</v>
      </c>
      <c r="H2707">
        <v>568.3400269</v>
      </c>
    </row>
    <row r="2708" spans="1:8" x14ac:dyDescent="0.25">
      <c r="A2708" t="s">
        <v>231</v>
      </c>
      <c r="B2708" t="s">
        <v>876</v>
      </c>
      <c r="C2708" s="1">
        <v>44743</v>
      </c>
      <c r="D2708">
        <v>30072</v>
      </c>
      <c r="E2708">
        <v>263517</v>
      </c>
      <c r="F2708">
        <v>6.49</v>
      </c>
      <c r="G2708">
        <v>0.773999989</v>
      </c>
      <c r="H2708">
        <v>2050.4399410000001</v>
      </c>
    </row>
    <row r="2709" spans="1:8" x14ac:dyDescent="0.25">
      <c r="A2709" t="s">
        <v>231</v>
      </c>
      <c r="B2709" t="s">
        <v>876</v>
      </c>
      <c r="C2709" s="1">
        <v>44774</v>
      </c>
      <c r="D2709">
        <v>46177</v>
      </c>
      <c r="E2709">
        <v>309694</v>
      </c>
      <c r="F2709">
        <v>6.54</v>
      </c>
      <c r="G2709">
        <v>1</v>
      </c>
      <c r="H2709">
        <v>0</v>
      </c>
    </row>
    <row r="2710" spans="1:8" x14ac:dyDescent="0.25">
      <c r="A2710" t="s">
        <v>231</v>
      </c>
      <c r="B2710" t="s">
        <v>876</v>
      </c>
      <c r="C2710" s="1">
        <v>44805</v>
      </c>
      <c r="D2710">
        <v>34303</v>
      </c>
      <c r="E2710">
        <v>343997</v>
      </c>
      <c r="F2710">
        <v>6.55</v>
      </c>
      <c r="G2710">
        <v>0.83300000399999996</v>
      </c>
      <c r="H2710">
        <v>3760.540039</v>
      </c>
    </row>
    <row r="2711" spans="1:8" x14ac:dyDescent="0.25">
      <c r="A2711" t="s">
        <v>231</v>
      </c>
      <c r="B2711" t="s">
        <v>876</v>
      </c>
      <c r="C2711" s="1">
        <v>44835</v>
      </c>
      <c r="D2711">
        <v>39851</v>
      </c>
      <c r="E2711">
        <v>383848</v>
      </c>
      <c r="F2711">
        <v>6.54</v>
      </c>
      <c r="G2711">
        <v>0.870999992</v>
      </c>
      <c r="H2711">
        <v>2170.8500979999999</v>
      </c>
    </row>
    <row r="2712" spans="1:8" x14ac:dyDescent="0.25">
      <c r="A2712" t="s">
        <v>231</v>
      </c>
      <c r="B2712" t="s">
        <v>876</v>
      </c>
      <c r="C2712" s="1">
        <v>44866</v>
      </c>
      <c r="D2712">
        <v>41710</v>
      </c>
      <c r="E2712">
        <v>425558</v>
      </c>
      <c r="F2712">
        <v>6.53</v>
      </c>
      <c r="G2712">
        <v>0.96700000799999997</v>
      </c>
      <c r="H2712">
        <v>0</v>
      </c>
    </row>
    <row r="2713" spans="1:8" x14ac:dyDescent="0.25">
      <c r="A2713" t="s">
        <v>231</v>
      </c>
      <c r="B2713" t="s">
        <v>876</v>
      </c>
      <c r="C2713" s="1">
        <v>44896</v>
      </c>
      <c r="D2713">
        <v>39331</v>
      </c>
      <c r="E2713">
        <v>464889</v>
      </c>
      <c r="F2713">
        <v>6.53</v>
      </c>
      <c r="G2713">
        <v>0.773999989</v>
      </c>
      <c r="H2713">
        <v>0</v>
      </c>
    </row>
    <row r="2714" spans="1:8" x14ac:dyDescent="0.25">
      <c r="A2714" t="s">
        <v>231</v>
      </c>
      <c r="B2714" t="s">
        <v>876</v>
      </c>
      <c r="C2714" s="1">
        <v>44927</v>
      </c>
      <c r="D2714">
        <v>39389</v>
      </c>
      <c r="E2714">
        <v>504278</v>
      </c>
      <c r="F2714">
        <v>6.5</v>
      </c>
      <c r="G2714">
        <v>0.935000002</v>
      </c>
      <c r="H2714">
        <v>4147.5200199999999</v>
      </c>
    </row>
    <row r="2715" spans="1:8" x14ac:dyDescent="0.25">
      <c r="A2715" t="s">
        <v>231</v>
      </c>
      <c r="B2715" t="s">
        <v>876</v>
      </c>
      <c r="C2715" s="1">
        <v>44958</v>
      </c>
      <c r="D2715">
        <v>32071</v>
      </c>
      <c r="E2715">
        <v>536349</v>
      </c>
      <c r="F2715">
        <v>6.45</v>
      </c>
      <c r="G2715">
        <v>0.713999987</v>
      </c>
      <c r="H2715">
        <v>0</v>
      </c>
    </row>
    <row r="2716" spans="1:8" x14ac:dyDescent="0.25">
      <c r="A2716" t="s">
        <v>231</v>
      </c>
      <c r="B2716" t="s">
        <v>876</v>
      </c>
      <c r="C2716" s="1">
        <v>44986</v>
      </c>
      <c r="D2716">
        <v>35201</v>
      </c>
      <c r="E2716">
        <v>571550</v>
      </c>
      <c r="F2716">
        <v>6.48</v>
      </c>
      <c r="G2716">
        <v>0.773999989</v>
      </c>
      <c r="H2716">
        <v>1831.530029</v>
      </c>
    </row>
    <row r="2717" spans="1:8" x14ac:dyDescent="0.25">
      <c r="A2717" t="s">
        <v>231</v>
      </c>
      <c r="B2717" t="s">
        <v>876</v>
      </c>
      <c r="C2717" s="1">
        <v>45017</v>
      </c>
      <c r="D2717">
        <v>37276</v>
      </c>
      <c r="E2717">
        <v>608826</v>
      </c>
      <c r="F2717">
        <v>6.54</v>
      </c>
      <c r="G2717">
        <v>0.76700002</v>
      </c>
      <c r="H2717">
        <v>0</v>
      </c>
    </row>
    <row r="2718" spans="1:8" x14ac:dyDescent="0.25">
      <c r="A2718" t="s">
        <v>231</v>
      </c>
      <c r="B2718" t="s">
        <v>876</v>
      </c>
      <c r="C2718" s="1">
        <v>45047</v>
      </c>
      <c r="D2718">
        <v>30796</v>
      </c>
      <c r="E2718">
        <v>639622</v>
      </c>
      <c r="F2718">
        <v>6.52</v>
      </c>
      <c r="G2718">
        <v>0.805999994</v>
      </c>
      <c r="H2718">
        <v>0</v>
      </c>
    </row>
    <row r="2719" spans="1:8" x14ac:dyDescent="0.25">
      <c r="A2719" t="s">
        <v>231</v>
      </c>
      <c r="B2719" t="s">
        <v>876</v>
      </c>
      <c r="C2719" s="1">
        <v>45078</v>
      </c>
      <c r="D2719">
        <v>51909</v>
      </c>
      <c r="E2719">
        <v>691531</v>
      </c>
      <c r="F2719">
        <v>6.47</v>
      </c>
      <c r="G2719">
        <v>1.0670000310000001</v>
      </c>
      <c r="H2719">
        <v>0</v>
      </c>
    </row>
    <row r="2720" spans="1:8" x14ac:dyDescent="0.25">
      <c r="A2720" t="s">
        <v>231</v>
      </c>
      <c r="B2720" t="s">
        <v>876</v>
      </c>
      <c r="C2720" s="1">
        <v>45108</v>
      </c>
      <c r="D2720">
        <v>31257</v>
      </c>
      <c r="E2720">
        <v>722788</v>
      </c>
      <c r="F2720">
        <v>6.42</v>
      </c>
      <c r="G2720">
        <v>0.838999987</v>
      </c>
      <c r="H2720">
        <v>0</v>
      </c>
    </row>
    <row r="2721" spans="1:8" x14ac:dyDescent="0.25">
      <c r="A2721" t="s">
        <v>231</v>
      </c>
      <c r="B2721" t="s">
        <v>876</v>
      </c>
      <c r="C2721" s="1">
        <v>45139</v>
      </c>
      <c r="D2721">
        <v>49434</v>
      </c>
      <c r="E2721">
        <v>772222</v>
      </c>
      <c r="F2721">
        <v>6.44</v>
      </c>
      <c r="G2721">
        <v>0.935000002</v>
      </c>
      <c r="H2721">
        <v>0</v>
      </c>
    </row>
    <row r="2722" spans="1:8" x14ac:dyDescent="0.25">
      <c r="A2722" t="s">
        <v>231</v>
      </c>
      <c r="B2722" t="s">
        <v>876</v>
      </c>
      <c r="C2722" s="1">
        <v>45170</v>
      </c>
      <c r="D2722">
        <v>39327</v>
      </c>
      <c r="E2722">
        <v>811549</v>
      </c>
      <c r="F2722">
        <v>6.46</v>
      </c>
      <c r="G2722">
        <v>0.80000001200000004</v>
      </c>
      <c r="H2722">
        <v>0</v>
      </c>
    </row>
    <row r="2723" spans="1:8" x14ac:dyDescent="0.25">
      <c r="A2723" t="s">
        <v>231</v>
      </c>
      <c r="B2723" t="s">
        <v>876</v>
      </c>
      <c r="C2723" s="1">
        <v>45200</v>
      </c>
      <c r="D2723">
        <v>48294</v>
      </c>
      <c r="E2723">
        <v>859843</v>
      </c>
      <c r="F2723">
        <v>6.47</v>
      </c>
      <c r="G2723">
        <v>0.967999995</v>
      </c>
      <c r="H2723">
        <v>0</v>
      </c>
    </row>
    <row r="2724" spans="1:8" x14ac:dyDescent="0.25">
      <c r="A2724" t="s">
        <v>231</v>
      </c>
      <c r="B2724" t="s">
        <v>876</v>
      </c>
      <c r="C2724" s="1">
        <v>45231</v>
      </c>
      <c r="D2724">
        <v>24416</v>
      </c>
      <c r="E2724">
        <v>884259</v>
      </c>
      <c r="F2724">
        <v>6.51</v>
      </c>
      <c r="G2724">
        <v>0.69999998799999996</v>
      </c>
      <c r="H2724">
        <v>945.15002440000001</v>
      </c>
    </row>
    <row r="2725" spans="1:8" x14ac:dyDescent="0.25">
      <c r="A2725" t="s">
        <v>231</v>
      </c>
      <c r="B2725" t="s">
        <v>876</v>
      </c>
      <c r="C2725" s="1">
        <v>45261</v>
      </c>
      <c r="D2725">
        <v>50826</v>
      </c>
      <c r="E2725">
        <v>935085</v>
      </c>
      <c r="F2725">
        <v>6.5</v>
      </c>
      <c r="G2725">
        <v>1</v>
      </c>
      <c r="H2725">
        <v>0</v>
      </c>
    </row>
    <row r="2726" spans="1:8" x14ac:dyDescent="0.25">
      <c r="A2726" t="s">
        <v>231</v>
      </c>
      <c r="B2726" t="s">
        <v>876</v>
      </c>
      <c r="C2726" s="1">
        <v>45292</v>
      </c>
      <c r="D2726">
        <v>35739</v>
      </c>
      <c r="E2726">
        <v>970824</v>
      </c>
      <c r="F2726">
        <v>6.49</v>
      </c>
      <c r="G2726">
        <v>0.838999987</v>
      </c>
      <c r="H2726">
        <v>3593.1201169999999</v>
      </c>
    </row>
    <row r="2727" spans="1:8" x14ac:dyDescent="0.25">
      <c r="A2727" t="s">
        <v>231</v>
      </c>
      <c r="B2727" t="s">
        <v>876</v>
      </c>
      <c r="C2727" s="1">
        <v>45323</v>
      </c>
      <c r="D2727">
        <v>27523</v>
      </c>
      <c r="E2727">
        <v>998347</v>
      </c>
      <c r="F2727">
        <v>6.47</v>
      </c>
      <c r="G2727">
        <v>0.75900000300000003</v>
      </c>
      <c r="H2727">
        <v>2475.0900879999999</v>
      </c>
    </row>
    <row r="2728" spans="1:8" x14ac:dyDescent="0.25">
      <c r="A2728" t="s">
        <v>231</v>
      </c>
      <c r="B2728" t="s">
        <v>876</v>
      </c>
      <c r="C2728" s="1">
        <v>45352</v>
      </c>
      <c r="D2728">
        <v>39440</v>
      </c>
      <c r="E2728">
        <v>1037787</v>
      </c>
      <c r="F2728">
        <v>6.56</v>
      </c>
      <c r="G2728">
        <v>0.870999992</v>
      </c>
      <c r="H2728">
        <v>0</v>
      </c>
    </row>
    <row r="2729" spans="1:8" x14ac:dyDescent="0.25">
      <c r="A2729" t="s">
        <v>231</v>
      </c>
      <c r="B2729" t="s">
        <v>876</v>
      </c>
      <c r="C2729" s="1">
        <v>45383</v>
      </c>
      <c r="D2729">
        <v>33931</v>
      </c>
      <c r="E2729">
        <v>1071718</v>
      </c>
      <c r="F2729">
        <v>6.51</v>
      </c>
      <c r="G2729">
        <v>0.76700002</v>
      </c>
      <c r="H2729">
        <v>4009.540039</v>
      </c>
    </row>
    <row r="2730" spans="1:8" x14ac:dyDescent="0.25">
      <c r="A2730" t="s">
        <v>231</v>
      </c>
      <c r="B2730" t="s">
        <v>876</v>
      </c>
      <c r="C2730" s="1">
        <v>45413</v>
      </c>
      <c r="D2730">
        <v>35942</v>
      </c>
      <c r="E2730">
        <v>1107660</v>
      </c>
      <c r="F2730">
        <v>6.47</v>
      </c>
      <c r="G2730">
        <v>0.676999986</v>
      </c>
      <c r="H2730">
        <v>0</v>
      </c>
    </row>
    <row r="2731" spans="1:8" x14ac:dyDescent="0.25">
      <c r="A2731" t="s">
        <v>231</v>
      </c>
      <c r="B2731" t="s">
        <v>876</v>
      </c>
      <c r="C2731" s="1">
        <v>45444</v>
      </c>
      <c r="D2731">
        <v>37617</v>
      </c>
      <c r="E2731">
        <v>1145277</v>
      </c>
      <c r="F2731">
        <v>6.46</v>
      </c>
      <c r="G2731">
        <v>0.96700000799999997</v>
      </c>
      <c r="H2731">
        <v>1749.5500489999999</v>
      </c>
    </row>
    <row r="2732" spans="1:8" x14ac:dyDescent="0.25">
      <c r="A2732" t="s">
        <v>231</v>
      </c>
      <c r="B2732" t="s">
        <v>876</v>
      </c>
      <c r="C2732" s="1">
        <v>45474</v>
      </c>
      <c r="D2732">
        <v>31622</v>
      </c>
      <c r="E2732">
        <v>1176899</v>
      </c>
      <c r="F2732">
        <v>6.5</v>
      </c>
      <c r="G2732">
        <v>0.741999984</v>
      </c>
      <c r="H2732">
        <v>1360.9300539999999</v>
      </c>
    </row>
    <row r="2733" spans="1:8" x14ac:dyDescent="0.25">
      <c r="A2733" t="s">
        <v>231</v>
      </c>
      <c r="B2733" t="s">
        <v>876</v>
      </c>
      <c r="C2733" s="1">
        <v>45505</v>
      </c>
      <c r="D2733">
        <v>34194</v>
      </c>
      <c r="E2733">
        <v>1211093</v>
      </c>
      <c r="F2733">
        <v>6.49</v>
      </c>
      <c r="G2733">
        <v>0.676999986</v>
      </c>
      <c r="H2733">
        <v>2881.1499020000001</v>
      </c>
    </row>
    <row r="2734" spans="1:8" x14ac:dyDescent="0.25">
      <c r="A2734" t="s">
        <v>231</v>
      </c>
      <c r="B2734" t="s">
        <v>876</v>
      </c>
      <c r="C2734" s="1">
        <v>45536</v>
      </c>
      <c r="D2734">
        <v>39712</v>
      </c>
      <c r="E2734">
        <v>1250805</v>
      </c>
      <c r="F2734">
        <v>6.47</v>
      </c>
      <c r="G2734">
        <v>0.866999984</v>
      </c>
      <c r="H2734">
        <v>2246.110107</v>
      </c>
    </row>
    <row r="2735" spans="1:8" x14ac:dyDescent="0.25">
      <c r="A2735" t="s">
        <v>231</v>
      </c>
      <c r="B2735" t="s">
        <v>876</v>
      </c>
      <c r="C2735" s="1">
        <v>45566</v>
      </c>
      <c r="D2735">
        <v>34036</v>
      </c>
      <c r="E2735">
        <v>1284841</v>
      </c>
      <c r="F2735">
        <v>6.49</v>
      </c>
      <c r="G2735">
        <v>0.773999989</v>
      </c>
      <c r="H2735">
        <v>0</v>
      </c>
    </row>
    <row r="2736" spans="1:8" x14ac:dyDescent="0.25">
      <c r="A2736" t="s">
        <v>231</v>
      </c>
      <c r="B2736" t="s">
        <v>876</v>
      </c>
      <c r="C2736" s="1">
        <v>45597</v>
      </c>
      <c r="D2736">
        <v>29225</v>
      </c>
      <c r="E2736">
        <v>1314066</v>
      </c>
      <c r="F2736">
        <v>6.56</v>
      </c>
      <c r="G2736">
        <v>0.80000001200000004</v>
      </c>
      <c r="H2736">
        <v>0</v>
      </c>
    </row>
    <row r="2737" spans="1:8" x14ac:dyDescent="0.25">
      <c r="A2737" t="s">
        <v>231</v>
      </c>
      <c r="B2737" t="s">
        <v>876</v>
      </c>
      <c r="C2737" s="1">
        <v>45627</v>
      </c>
      <c r="D2737">
        <v>37626</v>
      </c>
      <c r="E2737">
        <v>1351692</v>
      </c>
      <c r="F2737">
        <v>6.54</v>
      </c>
      <c r="G2737">
        <v>0.709999979</v>
      </c>
      <c r="H2737">
        <v>0</v>
      </c>
    </row>
    <row r="2738" spans="1:8" x14ac:dyDescent="0.25">
      <c r="A2738" t="s">
        <v>232</v>
      </c>
      <c r="B2738" t="s">
        <v>876</v>
      </c>
      <c r="C2738" s="1">
        <v>44562</v>
      </c>
      <c r="D2738">
        <v>28335</v>
      </c>
      <c r="E2738">
        <v>28335</v>
      </c>
      <c r="F2738">
        <v>6.52</v>
      </c>
      <c r="G2738">
        <v>0.676999986</v>
      </c>
      <c r="H2738">
        <v>3733.040039</v>
      </c>
    </row>
    <row r="2739" spans="1:8" x14ac:dyDescent="0.25">
      <c r="A2739" t="s">
        <v>232</v>
      </c>
      <c r="B2739" t="s">
        <v>876</v>
      </c>
      <c r="C2739" s="1">
        <v>44593</v>
      </c>
      <c r="D2739">
        <v>49770</v>
      </c>
      <c r="E2739">
        <v>78105</v>
      </c>
      <c r="F2739">
        <v>6.57</v>
      </c>
      <c r="G2739">
        <v>1.036000013</v>
      </c>
      <c r="H2739">
        <v>2710.6999510000001</v>
      </c>
    </row>
    <row r="2740" spans="1:8" x14ac:dyDescent="0.25">
      <c r="A2740" t="s">
        <v>232</v>
      </c>
      <c r="B2740" t="s">
        <v>876</v>
      </c>
      <c r="C2740" s="1">
        <v>44621</v>
      </c>
      <c r="D2740">
        <v>33128</v>
      </c>
      <c r="E2740">
        <v>111233</v>
      </c>
      <c r="F2740">
        <v>6.55</v>
      </c>
      <c r="G2740">
        <v>0.644999981</v>
      </c>
      <c r="H2740">
        <v>0</v>
      </c>
    </row>
    <row r="2741" spans="1:8" x14ac:dyDescent="0.25">
      <c r="A2741" t="s">
        <v>232</v>
      </c>
      <c r="B2741" t="s">
        <v>876</v>
      </c>
      <c r="C2741" s="1">
        <v>44652</v>
      </c>
      <c r="D2741">
        <v>36905</v>
      </c>
      <c r="E2741">
        <v>148138</v>
      </c>
      <c r="F2741">
        <v>6.55</v>
      </c>
      <c r="G2741">
        <v>0.76700002</v>
      </c>
      <c r="H2741">
        <v>0</v>
      </c>
    </row>
    <row r="2742" spans="1:8" x14ac:dyDescent="0.25">
      <c r="A2742" t="s">
        <v>232</v>
      </c>
      <c r="B2742" t="s">
        <v>876</v>
      </c>
      <c r="C2742" s="1">
        <v>44682</v>
      </c>
      <c r="D2742">
        <v>37253</v>
      </c>
      <c r="E2742">
        <v>185391</v>
      </c>
      <c r="F2742">
        <v>6.48</v>
      </c>
      <c r="G2742">
        <v>0.838999987</v>
      </c>
      <c r="H2742">
        <v>2487.219971</v>
      </c>
    </row>
    <row r="2743" spans="1:8" x14ac:dyDescent="0.25">
      <c r="A2743" t="s">
        <v>232</v>
      </c>
      <c r="B2743" t="s">
        <v>876</v>
      </c>
      <c r="C2743" s="1">
        <v>44713</v>
      </c>
      <c r="D2743">
        <v>37492</v>
      </c>
      <c r="E2743">
        <v>222883</v>
      </c>
      <c r="F2743">
        <v>6.5</v>
      </c>
      <c r="G2743">
        <v>0.83300000399999996</v>
      </c>
      <c r="H2743">
        <v>5889.7900390000004</v>
      </c>
    </row>
    <row r="2744" spans="1:8" x14ac:dyDescent="0.25">
      <c r="A2744" t="s">
        <v>232</v>
      </c>
      <c r="B2744" t="s">
        <v>876</v>
      </c>
      <c r="C2744" s="1">
        <v>44743</v>
      </c>
      <c r="D2744">
        <v>36232</v>
      </c>
      <c r="E2744">
        <v>259115</v>
      </c>
      <c r="F2744">
        <v>6.47</v>
      </c>
      <c r="G2744">
        <v>0.805999994</v>
      </c>
      <c r="H2744">
        <v>2518.830078</v>
      </c>
    </row>
    <row r="2745" spans="1:8" x14ac:dyDescent="0.25">
      <c r="A2745" t="s">
        <v>232</v>
      </c>
      <c r="B2745" t="s">
        <v>876</v>
      </c>
      <c r="C2745" s="1">
        <v>44774</v>
      </c>
      <c r="D2745">
        <v>34769</v>
      </c>
      <c r="E2745">
        <v>293884</v>
      </c>
      <c r="F2745">
        <v>6.52</v>
      </c>
      <c r="G2745">
        <v>0.838999987</v>
      </c>
      <c r="H2745">
        <v>1781.869995</v>
      </c>
    </row>
    <row r="2746" spans="1:8" x14ac:dyDescent="0.25">
      <c r="A2746" t="s">
        <v>232</v>
      </c>
      <c r="B2746" t="s">
        <v>876</v>
      </c>
      <c r="C2746" s="1">
        <v>44805</v>
      </c>
      <c r="D2746">
        <v>37158</v>
      </c>
      <c r="E2746">
        <v>331042</v>
      </c>
      <c r="F2746">
        <v>6.48</v>
      </c>
      <c r="G2746">
        <v>0.89999997600000003</v>
      </c>
      <c r="H2746">
        <v>0</v>
      </c>
    </row>
    <row r="2747" spans="1:8" x14ac:dyDescent="0.25">
      <c r="A2747" t="s">
        <v>232</v>
      </c>
      <c r="B2747" t="s">
        <v>876</v>
      </c>
      <c r="C2747" s="1">
        <v>44835</v>
      </c>
      <c r="D2747">
        <v>49470</v>
      </c>
      <c r="E2747">
        <v>380512</v>
      </c>
      <c r="F2747">
        <v>6.53</v>
      </c>
      <c r="G2747">
        <v>0.967999995</v>
      </c>
      <c r="H2747">
        <v>2769.8100589999999</v>
      </c>
    </row>
    <row r="2748" spans="1:8" x14ac:dyDescent="0.25">
      <c r="A2748" t="s">
        <v>232</v>
      </c>
      <c r="B2748" t="s">
        <v>876</v>
      </c>
      <c r="C2748" s="1">
        <v>44866</v>
      </c>
      <c r="D2748">
        <v>34433</v>
      </c>
      <c r="E2748">
        <v>414945</v>
      </c>
      <c r="F2748">
        <v>6.52</v>
      </c>
      <c r="G2748">
        <v>0.80000001200000004</v>
      </c>
      <c r="H2748">
        <v>0</v>
      </c>
    </row>
    <row r="2749" spans="1:8" x14ac:dyDescent="0.25">
      <c r="A2749" t="s">
        <v>232</v>
      </c>
      <c r="B2749" t="s">
        <v>876</v>
      </c>
      <c r="C2749" s="1">
        <v>44896</v>
      </c>
      <c r="D2749">
        <v>35207</v>
      </c>
      <c r="E2749">
        <v>450152</v>
      </c>
      <c r="F2749">
        <v>6.52</v>
      </c>
      <c r="G2749">
        <v>0.741999984</v>
      </c>
      <c r="H2749">
        <v>0</v>
      </c>
    </row>
    <row r="2750" spans="1:8" x14ac:dyDescent="0.25">
      <c r="A2750" t="s">
        <v>232</v>
      </c>
      <c r="B2750" t="s">
        <v>876</v>
      </c>
      <c r="C2750" s="1">
        <v>44927</v>
      </c>
      <c r="D2750">
        <v>24244</v>
      </c>
      <c r="E2750">
        <v>474396</v>
      </c>
      <c r="F2750">
        <v>6.46</v>
      </c>
      <c r="G2750">
        <v>0.644999981</v>
      </c>
      <c r="H2750">
        <v>211.22000120000001</v>
      </c>
    </row>
    <row r="2751" spans="1:8" x14ac:dyDescent="0.25">
      <c r="A2751" t="s">
        <v>232</v>
      </c>
      <c r="B2751" t="s">
        <v>876</v>
      </c>
      <c r="C2751" s="1">
        <v>44958</v>
      </c>
      <c r="D2751">
        <v>26991</v>
      </c>
      <c r="E2751">
        <v>501387</v>
      </c>
      <c r="F2751">
        <v>6.52</v>
      </c>
      <c r="G2751">
        <v>0.60699999299999996</v>
      </c>
      <c r="H2751">
        <v>0</v>
      </c>
    </row>
    <row r="2752" spans="1:8" x14ac:dyDescent="0.25">
      <c r="A2752" t="s">
        <v>232</v>
      </c>
      <c r="B2752" t="s">
        <v>876</v>
      </c>
      <c r="C2752" s="1">
        <v>44986</v>
      </c>
      <c r="D2752">
        <v>40596</v>
      </c>
      <c r="E2752">
        <v>541983</v>
      </c>
      <c r="F2752">
        <v>6.57</v>
      </c>
      <c r="G2752">
        <v>1.031999946</v>
      </c>
      <c r="H2752">
        <v>0</v>
      </c>
    </row>
    <row r="2753" spans="1:8" x14ac:dyDescent="0.25">
      <c r="A2753" t="s">
        <v>232</v>
      </c>
      <c r="B2753" t="s">
        <v>876</v>
      </c>
      <c r="C2753" s="1">
        <v>45017</v>
      </c>
      <c r="D2753">
        <v>32984</v>
      </c>
      <c r="E2753">
        <v>574967</v>
      </c>
      <c r="F2753">
        <v>6.63</v>
      </c>
      <c r="G2753">
        <v>0.73299998</v>
      </c>
      <c r="H2753">
        <v>0</v>
      </c>
    </row>
    <row r="2754" spans="1:8" x14ac:dyDescent="0.25">
      <c r="A2754" t="s">
        <v>232</v>
      </c>
      <c r="B2754" t="s">
        <v>876</v>
      </c>
      <c r="C2754" s="1">
        <v>45047</v>
      </c>
      <c r="D2754">
        <v>25395</v>
      </c>
      <c r="E2754">
        <v>600362</v>
      </c>
      <c r="F2754">
        <v>6.57</v>
      </c>
      <c r="G2754">
        <v>0.805999994</v>
      </c>
      <c r="H2754">
        <v>0</v>
      </c>
    </row>
    <row r="2755" spans="1:8" x14ac:dyDescent="0.25">
      <c r="A2755" t="s">
        <v>232</v>
      </c>
      <c r="B2755" t="s">
        <v>876</v>
      </c>
      <c r="C2755" s="1">
        <v>45078</v>
      </c>
      <c r="D2755">
        <v>34213</v>
      </c>
      <c r="E2755">
        <v>634575</v>
      </c>
      <c r="F2755">
        <v>6.57</v>
      </c>
      <c r="G2755">
        <v>1.0329999919999999</v>
      </c>
      <c r="H2755">
        <v>3323.5200199999999</v>
      </c>
    </row>
    <row r="2756" spans="1:8" x14ac:dyDescent="0.25">
      <c r="A2756" t="s">
        <v>232</v>
      </c>
      <c r="B2756" t="s">
        <v>876</v>
      </c>
      <c r="C2756" s="1">
        <v>45108</v>
      </c>
      <c r="D2756">
        <v>40567</v>
      </c>
      <c r="E2756">
        <v>675142</v>
      </c>
      <c r="F2756">
        <v>6.53</v>
      </c>
      <c r="G2756">
        <v>0.935000002</v>
      </c>
      <c r="H2756">
        <v>0</v>
      </c>
    </row>
    <row r="2757" spans="1:8" x14ac:dyDescent="0.25">
      <c r="A2757" t="s">
        <v>232</v>
      </c>
      <c r="B2757" t="s">
        <v>876</v>
      </c>
      <c r="C2757" s="1">
        <v>45139</v>
      </c>
      <c r="D2757">
        <v>41572</v>
      </c>
      <c r="E2757">
        <v>716714</v>
      </c>
      <c r="F2757">
        <v>6.57</v>
      </c>
      <c r="G2757">
        <v>0.935000002</v>
      </c>
      <c r="H2757">
        <v>2926.429932</v>
      </c>
    </row>
    <row r="2758" spans="1:8" x14ac:dyDescent="0.25">
      <c r="A2758" t="s">
        <v>232</v>
      </c>
      <c r="B2758" t="s">
        <v>876</v>
      </c>
      <c r="C2758" s="1">
        <v>45170</v>
      </c>
      <c r="D2758">
        <v>36792</v>
      </c>
      <c r="E2758">
        <v>753506</v>
      </c>
      <c r="F2758">
        <v>6.58</v>
      </c>
      <c r="G2758">
        <v>0.76700002</v>
      </c>
      <c r="H2758">
        <v>0</v>
      </c>
    </row>
    <row r="2759" spans="1:8" x14ac:dyDescent="0.25">
      <c r="A2759" t="s">
        <v>232</v>
      </c>
      <c r="B2759" t="s">
        <v>876</v>
      </c>
      <c r="C2759" s="1">
        <v>45200</v>
      </c>
      <c r="D2759">
        <v>35533</v>
      </c>
      <c r="E2759">
        <v>789039</v>
      </c>
      <c r="F2759">
        <v>6.56</v>
      </c>
      <c r="G2759">
        <v>0.838999987</v>
      </c>
      <c r="H2759">
        <v>0</v>
      </c>
    </row>
    <row r="2760" spans="1:8" x14ac:dyDescent="0.25">
      <c r="A2760" t="s">
        <v>232</v>
      </c>
      <c r="B2760" t="s">
        <v>876</v>
      </c>
      <c r="C2760" s="1">
        <v>45231</v>
      </c>
      <c r="D2760">
        <v>32874</v>
      </c>
      <c r="E2760">
        <v>821913</v>
      </c>
      <c r="F2760">
        <v>6.53</v>
      </c>
      <c r="G2760">
        <v>0.76700002</v>
      </c>
      <c r="H2760">
        <v>0</v>
      </c>
    </row>
    <row r="2761" spans="1:8" x14ac:dyDescent="0.25">
      <c r="A2761" t="s">
        <v>232</v>
      </c>
      <c r="B2761" t="s">
        <v>876</v>
      </c>
      <c r="C2761" s="1">
        <v>45261</v>
      </c>
      <c r="D2761">
        <v>38837</v>
      </c>
      <c r="E2761">
        <v>860750</v>
      </c>
      <c r="F2761">
        <v>6.43</v>
      </c>
      <c r="G2761">
        <v>0.902999997</v>
      </c>
      <c r="H2761">
        <v>0</v>
      </c>
    </row>
    <row r="2762" spans="1:8" x14ac:dyDescent="0.25">
      <c r="A2762" t="s">
        <v>232</v>
      </c>
      <c r="B2762" t="s">
        <v>876</v>
      </c>
      <c r="C2762" s="1">
        <v>45292</v>
      </c>
      <c r="D2762">
        <v>33085</v>
      </c>
      <c r="E2762">
        <v>893835</v>
      </c>
      <c r="F2762">
        <v>6.43</v>
      </c>
      <c r="G2762">
        <v>0.741999984</v>
      </c>
      <c r="H2762">
        <v>891.33001709999996</v>
      </c>
    </row>
    <row r="2763" spans="1:8" x14ac:dyDescent="0.25">
      <c r="A2763" t="s">
        <v>232</v>
      </c>
      <c r="B2763" t="s">
        <v>876</v>
      </c>
      <c r="C2763" s="1">
        <v>45323</v>
      </c>
      <c r="D2763">
        <v>43671</v>
      </c>
      <c r="E2763">
        <v>937506</v>
      </c>
      <c r="F2763">
        <v>6.45</v>
      </c>
      <c r="G2763">
        <v>0.89700001500000004</v>
      </c>
      <c r="H2763">
        <v>0</v>
      </c>
    </row>
    <row r="2764" spans="1:8" x14ac:dyDescent="0.25">
      <c r="A2764" t="s">
        <v>232</v>
      </c>
      <c r="B2764" t="s">
        <v>876</v>
      </c>
      <c r="C2764" s="1">
        <v>45352</v>
      </c>
      <c r="D2764">
        <v>24214</v>
      </c>
      <c r="E2764">
        <v>961720</v>
      </c>
      <c r="F2764">
        <v>6.56</v>
      </c>
      <c r="G2764">
        <v>0.58099997000000003</v>
      </c>
      <c r="H2764">
        <v>2100.330078</v>
      </c>
    </row>
    <row r="2765" spans="1:8" x14ac:dyDescent="0.25">
      <c r="A2765" t="s">
        <v>232</v>
      </c>
      <c r="B2765" t="s">
        <v>876</v>
      </c>
      <c r="C2765" s="1">
        <v>45383</v>
      </c>
      <c r="D2765">
        <v>48300</v>
      </c>
      <c r="E2765">
        <v>1010020</v>
      </c>
      <c r="F2765">
        <v>6.59</v>
      </c>
      <c r="G2765">
        <v>1.2000000479999999</v>
      </c>
      <c r="H2765">
        <v>4185.2998049999997</v>
      </c>
    </row>
    <row r="2766" spans="1:8" x14ac:dyDescent="0.25">
      <c r="A2766" t="s">
        <v>232</v>
      </c>
      <c r="B2766" t="s">
        <v>876</v>
      </c>
      <c r="C2766" s="1">
        <v>45413</v>
      </c>
      <c r="D2766">
        <v>19124</v>
      </c>
      <c r="E2766">
        <v>1029144</v>
      </c>
      <c r="F2766">
        <v>6.61</v>
      </c>
      <c r="G2766">
        <v>0.45199999200000002</v>
      </c>
      <c r="H2766">
        <v>0</v>
      </c>
    </row>
    <row r="2767" spans="1:8" x14ac:dyDescent="0.25">
      <c r="A2767" t="s">
        <v>232</v>
      </c>
      <c r="B2767" t="s">
        <v>876</v>
      </c>
      <c r="C2767" s="1">
        <v>45444</v>
      </c>
      <c r="D2767">
        <v>36133</v>
      </c>
      <c r="E2767">
        <v>1065277</v>
      </c>
      <c r="F2767">
        <v>6.61</v>
      </c>
      <c r="G2767">
        <v>0.83300000399999996</v>
      </c>
      <c r="H2767">
        <v>0</v>
      </c>
    </row>
    <row r="2768" spans="1:8" x14ac:dyDescent="0.25">
      <c r="A2768" t="s">
        <v>232</v>
      </c>
      <c r="B2768" t="s">
        <v>876</v>
      </c>
      <c r="C2768" s="1">
        <v>45474</v>
      </c>
      <c r="D2768">
        <v>59337</v>
      </c>
      <c r="E2768">
        <v>1124614</v>
      </c>
      <c r="F2768">
        <v>6.58</v>
      </c>
      <c r="G2768">
        <v>1.161000013</v>
      </c>
      <c r="H2768">
        <v>0</v>
      </c>
    </row>
    <row r="2769" spans="1:8" x14ac:dyDescent="0.25">
      <c r="A2769" t="s">
        <v>232</v>
      </c>
      <c r="B2769" t="s">
        <v>876</v>
      </c>
      <c r="C2769" s="1">
        <v>45505</v>
      </c>
      <c r="D2769">
        <v>35931</v>
      </c>
      <c r="E2769">
        <v>1160545</v>
      </c>
      <c r="F2769">
        <v>6.57</v>
      </c>
      <c r="G2769">
        <v>0.902999997</v>
      </c>
      <c r="H2769">
        <v>3780.7700199999999</v>
      </c>
    </row>
    <row r="2770" spans="1:8" x14ac:dyDescent="0.25">
      <c r="A2770" t="s">
        <v>232</v>
      </c>
      <c r="B2770" t="s">
        <v>876</v>
      </c>
      <c r="C2770" s="1">
        <v>45536</v>
      </c>
      <c r="D2770">
        <v>37333</v>
      </c>
      <c r="E2770">
        <v>1197878</v>
      </c>
      <c r="F2770">
        <v>6.52</v>
      </c>
      <c r="G2770">
        <v>0.93300002800000004</v>
      </c>
      <c r="H2770">
        <v>0</v>
      </c>
    </row>
    <row r="2771" spans="1:8" x14ac:dyDescent="0.25">
      <c r="A2771" t="s">
        <v>232</v>
      </c>
      <c r="B2771" t="s">
        <v>876</v>
      </c>
      <c r="C2771" s="1">
        <v>45566</v>
      </c>
      <c r="D2771">
        <v>21902</v>
      </c>
      <c r="E2771">
        <v>1219780</v>
      </c>
      <c r="F2771">
        <v>6.6</v>
      </c>
      <c r="G2771">
        <v>0.515999973</v>
      </c>
      <c r="H2771">
        <v>940.34997559999999</v>
      </c>
    </row>
    <row r="2772" spans="1:8" x14ac:dyDescent="0.25">
      <c r="A2772" t="s">
        <v>232</v>
      </c>
      <c r="B2772" t="s">
        <v>876</v>
      </c>
      <c r="C2772" s="1">
        <v>45597</v>
      </c>
      <c r="D2772">
        <v>47710</v>
      </c>
      <c r="E2772">
        <v>1267490</v>
      </c>
      <c r="F2772">
        <v>6.53</v>
      </c>
      <c r="G2772">
        <v>1</v>
      </c>
      <c r="H2772">
        <v>774.52001949999999</v>
      </c>
    </row>
    <row r="2773" spans="1:8" x14ac:dyDescent="0.25">
      <c r="A2773" t="s">
        <v>232</v>
      </c>
      <c r="B2773" t="s">
        <v>876</v>
      </c>
      <c r="C2773" s="1">
        <v>45627</v>
      </c>
      <c r="D2773">
        <v>40127</v>
      </c>
      <c r="E2773">
        <v>1307617</v>
      </c>
      <c r="F2773">
        <v>6.53</v>
      </c>
      <c r="G2773">
        <v>0.870999992</v>
      </c>
      <c r="H2773">
        <v>293.92001340000002</v>
      </c>
    </row>
    <row r="2774" spans="1:8" x14ac:dyDescent="0.25">
      <c r="A2774" t="s">
        <v>233</v>
      </c>
      <c r="B2774" t="s">
        <v>878</v>
      </c>
      <c r="C2774" s="1">
        <v>44562</v>
      </c>
      <c r="D2774">
        <v>35370</v>
      </c>
      <c r="E2774">
        <v>35370</v>
      </c>
      <c r="F2774">
        <v>6.62</v>
      </c>
      <c r="G2774">
        <v>0.902999997</v>
      </c>
      <c r="H2774">
        <v>5296.7900390000004</v>
      </c>
    </row>
    <row r="2775" spans="1:8" x14ac:dyDescent="0.25">
      <c r="A2775" t="s">
        <v>233</v>
      </c>
      <c r="B2775" t="s">
        <v>878</v>
      </c>
      <c r="C2775" s="1">
        <v>44593</v>
      </c>
      <c r="D2775">
        <v>38477</v>
      </c>
      <c r="E2775">
        <v>73847</v>
      </c>
      <c r="F2775">
        <v>6.62</v>
      </c>
      <c r="G2775">
        <v>1.036000013</v>
      </c>
      <c r="H2775">
        <v>2800.1000979999999</v>
      </c>
    </row>
    <row r="2776" spans="1:8" x14ac:dyDescent="0.25">
      <c r="A2776" t="s">
        <v>233</v>
      </c>
      <c r="B2776" t="s">
        <v>878</v>
      </c>
      <c r="C2776" s="1">
        <v>44621</v>
      </c>
      <c r="D2776">
        <v>41856</v>
      </c>
      <c r="E2776">
        <v>115703</v>
      </c>
      <c r="F2776">
        <v>6.57</v>
      </c>
      <c r="G2776">
        <v>0.967999995</v>
      </c>
      <c r="H2776">
        <v>3785.73999</v>
      </c>
    </row>
    <row r="2777" spans="1:8" x14ac:dyDescent="0.25">
      <c r="A2777" t="s">
        <v>233</v>
      </c>
      <c r="B2777" t="s">
        <v>878</v>
      </c>
      <c r="C2777" s="1">
        <v>44652</v>
      </c>
      <c r="D2777">
        <v>31723</v>
      </c>
      <c r="E2777">
        <v>147426</v>
      </c>
      <c r="F2777">
        <v>6.52</v>
      </c>
      <c r="G2777">
        <v>0.89999997600000003</v>
      </c>
      <c r="H2777">
        <v>5169.2202150000003</v>
      </c>
    </row>
    <row r="2778" spans="1:8" x14ac:dyDescent="0.25">
      <c r="A2778" t="s">
        <v>233</v>
      </c>
      <c r="B2778" t="s">
        <v>878</v>
      </c>
      <c r="C2778" s="1">
        <v>44682</v>
      </c>
      <c r="D2778">
        <v>48090</v>
      </c>
      <c r="E2778">
        <v>195516</v>
      </c>
      <c r="F2778">
        <v>6.47</v>
      </c>
      <c r="G2778">
        <v>0.967999995</v>
      </c>
      <c r="H2778">
        <v>0</v>
      </c>
    </row>
    <row r="2779" spans="1:8" x14ac:dyDescent="0.25">
      <c r="A2779" t="s">
        <v>233</v>
      </c>
      <c r="B2779" t="s">
        <v>878</v>
      </c>
      <c r="C2779" s="1">
        <v>44713</v>
      </c>
      <c r="D2779">
        <v>30082</v>
      </c>
      <c r="E2779">
        <v>225598</v>
      </c>
      <c r="F2779">
        <v>6.49</v>
      </c>
      <c r="G2779">
        <v>0.80000001200000004</v>
      </c>
      <c r="H2779">
        <v>1304.4499510000001</v>
      </c>
    </row>
    <row r="2780" spans="1:8" x14ac:dyDescent="0.25">
      <c r="A2780" t="s">
        <v>233</v>
      </c>
      <c r="B2780" t="s">
        <v>878</v>
      </c>
      <c r="C2780" s="1">
        <v>44743</v>
      </c>
      <c r="D2780">
        <v>34338</v>
      </c>
      <c r="E2780">
        <v>259936</v>
      </c>
      <c r="F2780">
        <v>6.51</v>
      </c>
      <c r="G2780">
        <v>0.773999989</v>
      </c>
      <c r="H2780">
        <v>5008.6601559999999</v>
      </c>
    </row>
    <row r="2781" spans="1:8" x14ac:dyDescent="0.25">
      <c r="A2781" t="s">
        <v>233</v>
      </c>
      <c r="B2781" t="s">
        <v>878</v>
      </c>
      <c r="C2781" s="1">
        <v>44774</v>
      </c>
      <c r="D2781">
        <v>25858</v>
      </c>
      <c r="E2781">
        <v>285794</v>
      </c>
      <c r="F2781">
        <v>6.55</v>
      </c>
      <c r="G2781">
        <v>0.644999981</v>
      </c>
      <c r="H2781">
        <v>0</v>
      </c>
    </row>
    <row r="2782" spans="1:8" x14ac:dyDescent="0.25">
      <c r="A2782" t="s">
        <v>233</v>
      </c>
      <c r="B2782" t="s">
        <v>878</v>
      </c>
      <c r="C2782" s="1">
        <v>44805</v>
      </c>
      <c r="D2782">
        <v>25935</v>
      </c>
      <c r="E2782">
        <v>311729</v>
      </c>
      <c r="F2782">
        <v>6.58</v>
      </c>
      <c r="G2782">
        <v>0.60000002399999997</v>
      </c>
      <c r="H2782">
        <v>3609.790039</v>
      </c>
    </row>
    <row r="2783" spans="1:8" x14ac:dyDescent="0.25">
      <c r="A2783" t="s">
        <v>233</v>
      </c>
      <c r="B2783" t="s">
        <v>878</v>
      </c>
      <c r="C2783" s="1">
        <v>44835</v>
      </c>
      <c r="D2783">
        <v>50369</v>
      </c>
      <c r="E2783">
        <v>362098</v>
      </c>
      <c r="F2783">
        <v>6.56</v>
      </c>
      <c r="G2783">
        <v>1.065000057</v>
      </c>
      <c r="H2783">
        <v>2050.7299800000001</v>
      </c>
    </row>
    <row r="2784" spans="1:8" x14ac:dyDescent="0.25">
      <c r="A2784" t="s">
        <v>233</v>
      </c>
      <c r="B2784" t="s">
        <v>878</v>
      </c>
      <c r="C2784" s="1">
        <v>44866</v>
      </c>
      <c r="D2784">
        <v>42425</v>
      </c>
      <c r="E2784">
        <v>404523</v>
      </c>
      <c r="F2784">
        <v>6.55</v>
      </c>
      <c r="G2784">
        <v>0.89999997600000003</v>
      </c>
      <c r="H2784">
        <v>0</v>
      </c>
    </row>
    <row r="2785" spans="1:8" x14ac:dyDescent="0.25">
      <c r="A2785" t="s">
        <v>233</v>
      </c>
      <c r="B2785" t="s">
        <v>878</v>
      </c>
      <c r="C2785" s="1">
        <v>44896</v>
      </c>
      <c r="D2785">
        <v>29812</v>
      </c>
      <c r="E2785">
        <v>434335</v>
      </c>
      <c r="F2785">
        <v>6.46</v>
      </c>
      <c r="G2785">
        <v>0.58099997000000003</v>
      </c>
      <c r="H2785">
        <v>4246.2998049999997</v>
      </c>
    </row>
    <row r="2786" spans="1:8" x14ac:dyDescent="0.25">
      <c r="A2786" t="s">
        <v>233</v>
      </c>
      <c r="B2786" t="s">
        <v>878</v>
      </c>
      <c r="C2786" s="1">
        <v>44927</v>
      </c>
      <c r="D2786">
        <v>45050</v>
      </c>
      <c r="E2786">
        <v>479385</v>
      </c>
      <c r="F2786">
        <v>6.47</v>
      </c>
      <c r="G2786">
        <v>1.031999946</v>
      </c>
      <c r="H2786">
        <v>1172.329956</v>
      </c>
    </row>
    <row r="2787" spans="1:8" x14ac:dyDescent="0.25">
      <c r="A2787" t="s">
        <v>233</v>
      </c>
      <c r="B2787" t="s">
        <v>878</v>
      </c>
      <c r="C2787" s="1">
        <v>44958</v>
      </c>
      <c r="D2787">
        <v>35714</v>
      </c>
      <c r="E2787">
        <v>515099</v>
      </c>
      <c r="F2787">
        <v>6.49</v>
      </c>
      <c r="G2787">
        <v>1</v>
      </c>
      <c r="H2787">
        <v>0</v>
      </c>
    </row>
    <row r="2788" spans="1:8" x14ac:dyDescent="0.25">
      <c r="A2788" t="s">
        <v>233</v>
      </c>
      <c r="B2788" t="s">
        <v>878</v>
      </c>
      <c r="C2788" s="1">
        <v>44986</v>
      </c>
      <c r="D2788">
        <v>34248</v>
      </c>
      <c r="E2788">
        <v>549347</v>
      </c>
      <c r="F2788">
        <v>6.54</v>
      </c>
      <c r="G2788">
        <v>0.741999984</v>
      </c>
      <c r="H2788">
        <v>1659.900024</v>
      </c>
    </row>
    <row r="2789" spans="1:8" x14ac:dyDescent="0.25">
      <c r="A2789" t="s">
        <v>233</v>
      </c>
      <c r="B2789" t="s">
        <v>878</v>
      </c>
      <c r="C2789" s="1">
        <v>45017</v>
      </c>
      <c r="D2789">
        <v>39294</v>
      </c>
      <c r="E2789">
        <v>588641</v>
      </c>
      <c r="F2789">
        <v>6.52</v>
      </c>
      <c r="G2789">
        <v>0.89999997600000003</v>
      </c>
      <c r="H2789">
        <v>962.65002440000001</v>
      </c>
    </row>
    <row r="2790" spans="1:8" x14ac:dyDescent="0.25">
      <c r="A2790" t="s">
        <v>233</v>
      </c>
      <c r="B2790" t="s">
        <v>878</v>
      </c>
      <c r="C2790" s="1">
        <v>45047</v>
      </c>
      <c r="D2790">
        <v>38167</v>
      </c>
      <c r="E2790">
        <v>626808</v>
      </c>
      <c r="F2790">
        <v>6.53</v>
      </c>
      <c r="G2790">
        <v>0.741999984</v>
      </c>
      <c r="H2790">
        <v>5982.419922</v>
      </c>
    </row>
    <row r="2791" spans="1:8" x14ac:dyDescent="0.25">
      <c r="A2791" t="s">
        <v>233</v>
      </c>
      <c r="B2791" t="s">
        <v>878</v>
      </c>
      <c r="C2791" s="1">
        <v>45078</v>
      </c>
      <c r="D2791">
        <v>30996</v>
      </c>
      <c r="E2791">
        <v>657804</v>
      </c>
      <c r="F2791">
        <v>6.49</v>
      </c>
      <c r="G2791">
        <v>0.73299998</v>
      </c>
      <c r="H2791">
        <v>0</v>
      </c>
    </row>
    <row r="2792" spans="1:8" x14ac:dyDescent="0.25">
      <c r="A2792" t="s">
        <v>233</v>
      </c>
      <c r="B2792" t="s">
        <v>878</v>
      </c>
      <c r="C2792" s="1">
        <v>45108</v>
      </c>
      <c r="D2792">
        <v>49361</v>
      </c>
      <c r="E2792">
        <v>707165</v>
      </c>
      <c r="F2792">
        <v>6.51</v>
      </c>
      <c r="G2792">
        <v>0.967999995</v>
      </c>
      <c r="H2792">
        <v>0</v>
      </c>
    </row>
    <row r="2793" spans="1:8" x14ac:dyDescent="0.25">
      <c r="A2793" t="s">
        <v>233</v>
      </c>
      <c r="B2793" t="s">
        <v>878</v>
      </c>
      <c r="C2793" s="1">
        <v>45139</v>
      </c>
      <c r="D2793">
        <v>38746</v>
      </c>
      <c r="E2793">
        <v>745911</v>
      </c>
      <c r="F2793">
        <v>6.39</v>
      </c>
      <c r="G2793">
        <v>0.773999989</v>
      </c>
      <c r="H2793">
        <v>2510.8798830000001</v>
      </c>
    </row>
    <row r="2794" spans="1:8" x14ac:dyDescent="0.25">
      <c r="A2794" t="s">
        <v>233</v>
      </c>
      <c r="B2794" t="s">
        <v>878</v>
      </c>
      <c r="C2794" s="1">
        <v>45170</v>
      </c>
      <c r="D2794">
        <v>28485</v>
      </c>
      <c r="E2794">
        <v>774396</v>
      </c>
      <c r="F2794">
        <v>6.48</v>
      </c>
      <c r="G2794">
        <v>0.76700002</v>
      </c>
      <c r="H2794">
        <v>6547.9702150000003</v>
      </c>
    </row>
    <row r="2795" spans="1:8" x14ac:dyDescent="0.25">
      <c r="A2795" t="s">
        <v>233</v>
      </c>
      <c r="B2795" t="s">
        <v>878</v>
      </c>
      <c r="C2795" s="1">
        <v>45200</v>
      </c>
      <c r="D2795">
        <v>19484</v>
      </c>
      <c r="E2795">
        <v>793880</v>
      </c>
      <c r="F2795">
        <v>6.51</v>
      </c>
      <c r="G2795">
        <v>0.48399999700000002</v>
      </c>
      <c r="H2795">
        <v>3884.8100589999999</v>
      </c>
    </row>
    <row r="2796" spans="1:8" x14ac:dyDescent="0.25">
      <c r="A2796" t="s">
        <v>233</v>
      </c>
      <c r="B2796" t="s">
        <v>878</v>
      </c>
      <c r="C2796" s="1">
        <v>45231</v>
      </c>
      <c r="D2796">
        <v>22391</v>
      </c>
      <c r="E2796">
        <v>816271</v>
      </c>
      <c r="F2796">
        <v>6.51</v>
      </c>
      <c r="G2796">
        <v>0.56699997199999996</v>
      </c>
      <c r="H2796">
        <v>5139.0898440000001</v>
      </c>
    </row>
    <row r="2797" spans="1:8" x14ac:dyDescent="0.25">
      <c r="A2797" t="s">
        <v>233</v>
      </c>
      <c r="B2797" t="s">
        <v>878</v>
      </c>
      <c r="C2797" s="1">
        <v>45261</v>
      </c>
      <c r="D2797">
        <v>28057</v>
      </c>
      <c r="E2797">
        <v>844328</v>
      </c>
      <c r="F2797">
        <v>6.41</v>
      </c>
      <c r="G2797">
        <v>0.676999986</v>
      </c>
      <c r="H2797">
        <v>0</v>
      </c>
    </row>
    <row r="2798" spans="1:8" x14ac:dyDescent="0.25">
      <c r="A2798" t="s">
        <v>233</v>
      </c>
      <c r="B2798" t="s">
        <v>878</v>
      </c>
      <c r="C2798" s="1">
        <v>45292</v>
      </c>
      <c r="D2798">
        <v>42481</v>
      </c>
      <c r="E2798">
        <v>886809</v>
      </c>
      <c r="F2798">
        <v>6.41</v>
      </c>
      <c r="G2798">
        <v>0.967999995</v>
      </c>
      <c r="H2798">
        <v>1358.98999</v>
      </c>
    </row>
    <row r="2799" spans="1:8" x14ac:dyDescent="0.25">
      <c r="A2799" t="s">
        <v>233</v>
      </c>
      <c r="B2799" t="s">
        <v>878</v>
      </c>
      <c r="C2799" s="1">
        <v>45323</v>
      </c>
      <c r="D2799">
        <v>24995</v>
      </c>
      <c r="E2799">
        <v>911804</v>
      </c>
      <c r="F2799">
        <v>6.52</v>
      </c>
      <c r="G2799">
        <v>0.620999992</v>
      </c>
      <c r="H2799">
        <v>597.33001709999996</v>
      </c>
    </row>
    <row r="2800" spans="1:8" x14ac:dyDescent="0.25">
      <c r="A2800" t="s">
        <v>233</v>
      </c>
      <c r="B2800" t="s">
        <v>878</v>
      </c>
      <c r="C2800" s="1">
        <v>45352</v>
      </c>
      <c r="D2800">
        <v>39282</v>
      </c>
      <c r="E2800">
        <v>951086</v>
      </c>
      <c r="F2800">
        <v>6.54</v>
      </c>
      <c r="G2800">
        <v>0.967999995</v>
      </c>
      <c r="H2800">
        <v>3150.8100589999999</v>
      </c>
    </row>
    <row r="2801" spans="1:8" x14ac:dyDescent="0.25">
      <c r="A2801" t="s">
        <v>233</v>
      </c>
      <c r="B2801" t="s">
        <v>878</v>
      </c>
      <c r="C2801" s="1">
        <v>45383</v>
      </c>
      <c r="D2801">
        <v>25958</v>
      </c>
      <c r="E2801">
        <v>977044</v>
      </c>
      <c r="F2801">
        <v>6.49</v>
      </c>
      <c r="G2801">
        <v>0.76700002</v>
      </c>
      <c r="H2801">
        <v>0</v>
      </c>
    </row>
    <row r="2802" spans="1:8" x14ac:dyDescent="0.25">
      <c r="A2802" t="s">
        <v>233</v>
      </c>
      <c r="B2802" t="s">
        <v>878</v>
      </c>
      <c r="C2802" s="1">
        <v>45413</v>
      </c>
      <c r="D2802">
        <v>40497</v>
      </c>
      <c r="E2802">
        <v>1017541</v>
      </c>
      <c r="F2802">
        <v>6.52</v>
      </c>
      <c r="G2802">
        <v>0.838999987</v>
      </c>
      <c r="H2802">
        <v>3304.9499510000001</v>
      </c>
    </row>
    <row r="2803" spans="1:8" x14ac:dyDescent="0.25">
      <c r="A2803" t="s">
        <v>233</v>
      </c>
      <c r="B2803" t="s">
        <v>878</v>
      </c>
      <c r="C2803" s="1">
        <v>45444</v>
      </c>
      <c r="D2803">
        <v>38466</v>
      </c>
      <c r="E2803">
        <v>1056007</v>
      </c>
      <c r="F2803">
        <v>6.52</v>
      </c>
      <c r="G2803">
        <v>0.73299998</v>
      </c>
      <c r="H2803">
        <v>2204.6599120000001</v>
      </c>
    </row>
    <row r="2804" spans="1:8" x14ac:dyDescent="0.25">
      <c r="A2804" t="s">
        <v>233</v>
      </c>
      <c r="B2804" t="s">
        <v>878</v>
      </c>
      <c r="C2804" s="1">
        <v>45474</v>
      </c>
      <c r="D2804">
        <v>48633</v>
      </c>
      <c r="E2804">
        <v>1104640</v>
      </c>
      <c r="F2804">
        <v>6.54</v>
      </c>
      <c r="G2804">
        <v>1.065000057</v>
      </c>
      <c r="H2804">
        <v>0</v>
      </c>
    </row>
    <row r="2805" spans="1:8" x14ac:dyDescent="0.25">
      <c r="A2805" t="s">
        <v>233</v>
      </c>
      <c r="B2805" t="s">
        <v>878</v>
      </c>
      <c r="C2805" s="1">
        <v>45505</v>
      </c>
      <c r="D2805">
        <v>37293</v>
      </c>
      <c r="E2805">
        <v>1141933</v>
      </c>
      <c r="F2805">
        <v>6.58</v>
      </c>
      <c r="G2805">
        <v>0.612999976</v>
      </c>
      <c r="H2805">
        <v>0</v>
      </c>
    </row>
    <row r="2806" spans="1:8" x14ac:dyDescent="0.25">
      <c r="A2806" t="s">
        <v>233</v>
      </c>
      <c r="B2806" t="s">
        <v>878</v>
      </c>
      <c r="C2806" s="1">
        <v>45536</v>
      </c>
      <c r="D2806">
        <v>22315</v>
      </c>
      <c r="E2806">
        <v>1164248</v>
      </c>
      <c r="F2806">
        <v>6.58</v>
      </c>
      <c r="G2806">
        <v>0.5</v>
      </c>
      <c r="H2806">
        <v>0</v>
      </c>
    </row>
    <row r="2807" spans="1:8" x14ac:dyDescent="0.25">
      <c r="A2807" t="s">
        <v>233</v>
      </c>
      <c r="B2807" t="s">
        <v>878</v>
      </c>
      <c r="C2807" s="1">
        <v>45566</v>
      </c>
      <c r="D2807">
        <v>28489</v>
      </c>
      <c r="E2807">
        <v>1192737</v>
      </c>
      <c r="F2807">
        <v>6.54</v>
      </c>
      <c r="G2807">
        <v>0.644999981</v>
      </c>
      <c r="H2807">
        <v>0</v>
      </c>
    </row>
    <row r="2808" spans="1:8" x14ac:dyDescent="0.25">
      <c r="A2808" t="s">
        <v>233</v>
      </c>
      <c r="B2808" t="s">
        <v>878</v>
      </c>
      <c r="C2808" s="1">
        <v>45597</v>
      </c>
      <c r="D2808">
        <v>51767</v>
      </c>
      <c r="E2808">
        <v>1244504</v>
      </c>
      <c r="F2808">
        <v>6.38</v>
      </c>
      <c r="G2808">
        <v>1.1000000240000001</v>
      </c>
      <c r="H2808">
        <v>0</v>
      </c>
    </row>
    <row r="2809" spans="1:8" x14ac:dyDescent="0.25">
      <c r="A2809" t="s">
        <v>233</v>
      </c>
      <c r="B2809" t="s">
        <v>878</v>
      </c>
      <c r="C2809" s="1">
        <v>45627</v>
      </c>
      <c r="D2809">
        <v>47304</v>
      </c>
      <c r="E2809">
        <v>1291808</v>
      </c>
      <c r="F2809">
        <v>6.41</v>
      </c>
      <c r="G2809">
        <v>1.031999946</v>
      </c>
      <c r="H2809">
        <v>1483.1999510000001</v>
      </c>
    </row>
    <row r="2810" spans="1:8" x14ac:dyDescent="0.25">
      <c r="A2810" t="s">
        <v>234</v>
      </c>
      <c r="B2810" t="s">
        <v>876</v>
      </c>
      <c r="C2810" s="1">
        <v>44562</v>
      </c>
      <c r="D2810">
        <v>49411</v>
      </c>
      <c r="E2810">
        <v>49411</v>
      </c>
      <c r="F2810">
        <v>6.54</v>
      </c>
      <c r="G2810">
        <v>1.097000003</v>
      </c>
      <c r="H2810">
        <v>0</v>
      </c>
    </row>
    <row r="2811" spans="1:8" x14ac:dyDescent="0.25">
      <c r="A2811" t="s">
        <v>234</v>
      </c>
      <c r="B2811" t="s">
        <v>876</v>
      </c>
      <c r="C2811" s="1">
        <v>44593</v>
      </c>
      <c r="D2811">
        <v>31879</v>
      </c>
      <c r="E2811">
        <v>81290</v>
      </c>
      <c r="F2811">
        <v>6.63</v>
      </c>
      <c r="G2811">
        <v>0.75</v>
      </c>
      <c r="H2811">
        <v>0</v>
      </c>
    </row>
    <row r="2812" spans="1:8" x14ac:dyDescent="0.25">
      <c r="A2812" t="s">
        <v>234</v>
      </c>
      <c r="B2812" t="s">
        <v>876</v>
      </c>
      <c r="C2812" s="1">
        <v>44621</v>
      </c>
      <c r="D2812">
        <v>19095</v>
      </c>
      <c r="E2812">
        <v>100385</v>
      </c>
      <c r="F2812">
        <v>6.63</v>
      </c>
      <c r="G2812">
        <v>0.45199999200000002</v>
      </c>
      <c r="H2812">
        <v>0</v>
      </c>
    </row>
    <row r="2813" spans="1:8" x14ac:dyDescent="0.25">
      <c r="A2813" t="s">
        <v>234</v>
      </c>
      <c r="B2813" t="s">
        <v>876</v>
      </c>
      <c r="C2813" s="1">
        <v>44652</v>
      </c>
      <c r="D2813">
        <v>34462</v>
      </c>
      <c r="E2813">
        <v>134847</v>
      </c>
      <c r="F2813">
        <v>6.61</v>
      </c>
      <c r="G2813">
        <v>0.76700002</v>
      </c>
      <c r="H2813">
        <v>0</v>
      </c>
    </row>
    <row r="2814" spans="1:8" x14ac:dyDescent="0.25">
      <c r="A2814" t="s">
        <v>234</v>
      </c>
      <c r="B2814" t="s">
        <v>876</v>
      </c>
      <c r="C2814" s="1">
        <v>44682</v>
      </c>
      <c r="D2814">
        <v>24552</v>
      </c>
      <c r="E2814">
        <v>159399</v>
      </c>
      <c r="F2814">
        <v>6.58</v>
      </c>
      <c r="G2814">
        <v>0.547999978</v>
      </c>
      <c r="H2814">
        <v>0</v>
      </c>
    </row>
    <row r="2815" spans="1:8" x14ac:dyDescent="0.25">
      <c r="A2815" t="s">
        <v>234</v>
      </c>
      <c r="B2815" t="s">
        <v>876</v>
      </c>
      <c r="C2815" s="1">
        <v>44713</v>
      </c>
      <c r="D2815">
        <v>26549</v>
      </c>
      <c r="E2815">
        <v>185948</v>
      </c>
      <c r="F2815">
        <v>6.48</v>
      </c>
      <c r="G2815">
        <v>0.60000002399999997</v>
      </c>
      <c r="H2815">
        <v>819.32000730000004</v>
      </c>
    </row>
    <row r="2816" spans="1:8" x14ac:dyDescent="0.25">
      <c r="A2816" t="s">
        <v>234</v>
      </c>
      <c r="B2816" t="s">
        <v>876</v>
      </c>
      <c r="C2816" s="1">
        <v>44743</v>
      </c>
      <c r="D2816">
        <v>34002</v>
      </c>
      <c r="E2816">
        <v>219950</v>
      </c>
      <c r="F2816">
        <v>6.53</v>
      </c>
      <c r="G2816">
        <v>0.741999984</v>
      </c>
      <c r="H2816">
        <v>0</v>
      </c>
    </row>
    <row r="2817" spans="1:8" x14ac:dyDescent="0.25">
      <c r="A2817" t="s">
        <v>234</v>
      </c>
      <c r="B2817" t="s">
        <v>876</v>
      </c>
      <c r="C2817" s="1">
        <v>44774</v>
      </c>
      <c r="D2817">
        <v>27975</v>
      </c>
      <c r="E2817">
        <v>247925</v>
      </c>
      <c r="F2817">
        <v>6.49</v>
      </c>
      <c r="G2817">
        <v>0.644999981</v>
      </c>
      <c r="H2817">
        <v>0</v>
      </c>
    </row>
    <row r="2818" spans="1:8" x14ac:dyDescent="0.25">
      <c r="A2818" t="s">
        <v>234</v>
      </c>
      <c r="B2818" t="s">
        <v>876</v>
      </c>
      <c r="C2818" s="1">
        <v>44805</v>
      </c>
      <c r="D2818">
        <v>35844</v>
      </c>
      <c r="E2818">
        <v>283769</v>
      </c>
      <c r="F2818">
        <v>6.55</v>
      </c>
      <c r="G2818">
        <v>0.80000001200000004</v>
      </c>
      <c r="H2818">
        <v>3188.830078</v>
      </c>
    </row>
    <row r="2819" spans="1:8" x14ac:dyDescent="0.25">
      <c r="A2819" t="s">
        <v>234</v>
      </c>
      <c r="B2819" t="s">
        <v>876</v>
      </c>
      <c r="C2819" s="1">
        <v>44835</v>
      </c>
      <c r="D2819">
        <v>27456</v>
      </c>
      <c r="E2819">
        <v>311225</v>
      </c>
      <c r="F2819">
        <v>6.5</v>
      </c>
      <c r="G2819">
        <v>0.644999981</v>
      </c>
      <c r="H2819">
        <v>3205.8500979999999</v>
      </c>
    </row>
    <row r="2820" spans="1:8" x14ac:dyDescent="0.25">
      <c r="A2820" t="s">
        <v>234</v>
      </c>
      <c r="B2820" t="s">
        <v>876</v>
      </c>
      <c r="C2820" s="1">
        <v>44866</v>
      </c>
      <c r="D2820">
        <v>34738</v>
      </c>
      <c r="E2820">
        <v>345963</v>
      </c>
      <c r="F2820">
        <v>6.46</v>
      </c>
      <c r="G2820">
        <v>0.866999984</v>
      </c>
      <c r="H2820">
        <v>0</v>
      </c>
    </row>
    <row r="2821" spans="1:8" x14ac:dyDescent="0.25">
      <c r="A2821" t="s">
        <v>234</v>
      </c>
      <c r="B2821" t="s">
        <v>876</v>
      </c>
      <c r="C2821" s="1">
        <v>44896</v>
      </c>
      <c r="D2821">
        <v>47316</v>
      </c>
      <c r="E2821">
        <v>393279</v>
      </c>
      <c r="F2821">
        <v>6.52</v>
      </c>
      <c r="G2821">
        <v>1.031999946</v>
      </c>
      <c r="H2821">
        <v>885.90002440000001</v>
      </c>
    </row>
    <row r="2822" spans="1:8" x14ac:dyDescent="0.25">
      <c r="A2822" t="s">
        <v>234</v>
      </c>
      <c r="B2822" t="s">
        <v>876</v>
      </c>
      <c r="C2822" s="1">
        <v>44927</v>
      </c>
      <c r="D2822">
        <v>37928</v>
      </c>
      <c r="E2822">
        <v>431207</v>
      </c>
      <c r="F2822">
        <v>6.5</v>
      </c>
      <c r="G2822">
        <v>0.870999992</v>
      </c>
      <c r="H2822">
        <v>948.35998540000003</v>
      </c>
    </row>
    <row r="2823" spans="1:8" x14ac:dyDescent="0.25">
      <c r="A2823" t="s">
        <v>234</v>
      </c>
      <c r="B2823" t="s">
        <v>876</v>
      </c>
      <c r="C2823" s="1">
        <v>44958</v>
      </c>
      <c r="D2823">
        <v>31249</v>
      </c>
      <c r="E2823">
        <v>462456</v>
      </c>
      <c r="F2823">
        <v>6.52</v>
      </c>
      <c r="G2823">
        <v>0.92900002000000004</v>
      </c>
      <c r="H2823">
        <v>0</v>
      </c>
    </row>
    <row r="2824" spans="1:8" x14ac:dyDescent="0.25">
      <c r="A2824" t="s">
        <v>234</v>
      </c>
      <c r="B2824" t="s">
        <v>876</v>
      </c>
      <c r="C2824" s="1">
        <v>44986</v>
      </c>
      <c r="D2824">
        <v>28640</v>
      </c>
      <c r="E2824">
        <v>491096</v>
      </c>
      <c r="F2824">
        <v>6.48</v>
      </c>
      <c r="G2824">
        <v>0.741999984</v>
      </c>
      <c r="H2824">
        <v>0</v>
      </c>
    </row>
    <row r="2825" spans="1:8" x14ac:dyDescent="0.25">
      <c r="A2825" t="s">
        <v>234</v>
      </c>
      <c r="B2825" t="s">
        <v>876</v>
      </c>
      <c r="C2825" s="1">
        <v>45017</v>
      </c>
      <c r="D2825">
        <v>25254</v>
      </c>
      <c r="E2825">
        <v>516350</v>
      </c>
      <c r="F2825">
        <v>6.47</v>
      </c>
      <c r="G2825">
        <v>0.73299998</v>
      </c>
      <c r="H2825">
        <v>855.71002199999998</v>
      </c>
    </row>
    <row r="2826" spans="1:8" x14ac:dyDescent="0.25">
      <c r="A2826" t="s">
        <v>234</v>
      </c>
      <c r="B2826" t="s">
        <v>876</v>
      </c>
      <c r="C2826" s="1">
        <v>45047</v>
      </c>
      <c r="D2826">
        <v>48562</v>
      </c>
      <c r="E2826">
        <v>564912</v>
      </c>
      <c r="F2826">
        <v>6.5</v>
      </c>
      <c r="G2826">
        <v>1.065000057</v>
      </c>
      <c r="H2826">
        <v>6020.9301759999998</v>
      </c>
    </row>
    <row r="2827" spans="1:8" x14ac:dyDescent="0.25">
      <c r="A2827" t="s">
        <v>234</v>
      </c>
      <c r="B2827" t="s">
        <v>876</v>
      </c>
      <c r="C2827" s="1">
        <v>45078</v>
      </c>
      <c r="D2827">
        <v>38751</v>
      </c>
      <c r="E2827">
        <v>603663</v>
      </c>
      <c r="F2827">
        <v>6.44</v>
      </c>
      <c r="G2827">
        <v>0.80000001200000004</v>
      </c>
      <c r="H2827">
        <v>5175.2202150000003</v>
      </c>
    </row>
    <row r="2828" spans="1:8" x14ac:dyDescent="0.25">
      <c r="A2828" t="s">
        <v>234</v>
      </c>
      <c r="B2828" t="s">
        <v>876</v>
      </c>
      <c r="C2828" s="1">
        <v>45108</v>
      </c>
      <c r="D2828">
        <v>44364</v>
      </c>
      <c r="E2828">
        <v>648027</v>
      </c>
      <c r="F2828">
        <v>6.47</v>
      </c>
      <c r="G2828">
        <v>1.031999946</v>
      </c>
      <c r="H2828">
        <v>0</v>
      </c>
    </row>
    <row r="2829" spans="1:8" x14ac:dyDescent="0.25">
      <c r="A2829" t="s">
        <v>234</v>
      </c>
      <c r="B2829" t="s">
        <v>876</v>
      </c>
      <c r="C2829" s="1">
        <v>45139</v>
      </c>
      <c r="D2829">
        <v>42813</v>
      </c>
      <c r="E2829">
        <v>690840</v>
      </c>
      <c r="F2829">
        <v>6.43</v>
      </c>
      <c r="G2829">
        <v>1.031999946</v>
      </c>
      <c r="H2829">
        <v>0</v>
      </c>
    </row>
    <row r="2830" spans="1:8" x14ac:dyDescent="0.25">
      <c r="A2830" t="s">
        <v>234</v>
      </c>
      <c r="B2830" t="s">
        <v>876</v>
      </c>
      <c r="C2830" s="1">
        <v>45170</v>
      </c>
      <c r="D2830">
        <v>24859</v>
      </c>
      <c r="E2830">
        <v>715699</v>
      </c>
      <c r="F2830">
        <v>6.56</v>
      </c>
      <c r="G2830">
        <v>0.60000002399999997</v>
      </c>
      <c r="H2830">
        <v>1082.579956</v>
      </c>
    </row>
    <row r="2831" spans="1:8" x14ac:dyDescent="0.25">
      <c r="A2831" t="s">
        <v>234</v>
      </c>
      <c r="B2831" t="s">
        <v>876</v>
      </c>
      <c r="C2831" s="1">
        <v>45200</v>
      </c>
      <c r="D2831">
        <v>32156</v>
      </c>
      <c r="E2831">
        <v>747855</v>
      </c>
      <c r="F2831">
        <v>6.55</v>
      </c>
      <c r="G2831">
        <v>0.773999989</v>
      </c>
      <c r="H2831">
        <v>3234.1298830000001</v>
      </c>
    </row>
    <row r="2832" spans="1:8" x14ac:dyDescent="0.25">
      <c r="A2832" t="s">
        <v>234</v>
      </c>
      <c r="B2832" t="s">
        <v>876</v>
      </c>
      <c r="C2832" s="1">
        <v>45231</v>
      </c>
      <c r="D2832">
        <v>25700</v>
      </c>
      <c r="E2832">
        <v>773555</v>
      </c>
      <c r="F2832">
        <v>6.68</v>
      </c>
      <c r="G2832">
        <v>0.633000016</v>
      </c>
      <c r="H2832">
        <v>0</v>
      </c>
    </row>
    <row r="2833" spans="1:8" x14ac:dyDescent="0.25">
      <c r="A2833" t="s">
        <v>234</v>
      </c>
      <c r="B2833" t="s">
        <v>876</v>
      </c>
      <c r="C2833" s="1">
        <v>45261</v>
      </c>
      <c r="D2833">
        <v>30846</v>
      </c>
      <c r="E2833">
        <v>804401</v>
      </c>
      <c r="F2833">
        <v>6.63</v>
      </c>
      <c r="G2833">
        <v>0.676999986</v>
      </c>
      <c r="H2833">
        <v>0</v>
      </c>
    </row>
    <row r="2834" spans="1:8" x14ac:dyDescent="0.25">
      <c r="A2834" t="s">
        <v>234</v>
      </c>
      <c r="B2834" t="s">
        <v>876</v>
      </c>
      <c r="C2834" s="1">
        <v>45292</v>
      </c>
      <c r="D2834">
        <v>29822</v>
      </c>
      <c r="E2834">
        <v>834223</v>
      </c>
      <c r="F2834">
        <v>6.68</v>
      </c>
      <c r="G2834">
        <v>0.58099997000000003</v>
      </c>
      <c r="H2834">
        <v>0</v>
      </c>
    </row>
    <row r="2835" spans="1:8" x14ac:dyDescent="0.25">
      <c r="A2835" t="s">
        <v>234</v>
      </c>
      <c r="B2835" t="s">
        <v>876</v>
      </c>
      <c r="C2835" s="1">
        <v>45323</v>
      </c>
      <c r="D2835">
        <v>27402</v>
      </c>
      <c r="E2835">
        <v>861625</v>
      </c>
      <c r="F2835">
        <v>6.58</v>
      </c>
      <c r="G2835">
        <v>0.72399997699999996</v>
      </c>
      <c r="H2835">
        <v>0</v>
      </c>
    </row>
    <row r="2836" spans="1:8" x14ac:dyDescent="0.25">
      <c r="A2836" t="s">
        <v>234</v>
      </c>
      <c r="B2836" t="s">
        <v>876</v>
      </c>
      <c r="C2836" s="1">
        <v>45352</v>
      </c>
      <c r="D2836">
        <v>42930</v>
      </c>
      <c r="E2836">
        <v>904555</v>
      </c>
      <c r="F2836">
        <v>6.56</v>
      </c>
      <c r="G2836">
        <v>0.902999997</v>
      </c>
      <c r="H2836">
        <v>0</v>
      </c>
    </row>
    <row r="2837" spans="1:8" x14ac:dyDescent="0.25">
      <c r="A2837" t="s">
        <v>234</v>
      </c>
      <c r="B2837" t="s">
        <v>876</v>
      </c>
      <c r="C2837" s="1">
        <v>45383</v>
      </c>
      <c r="D2837">
        <v>40757</v>
      </c>
      <c r="E2837">
        <v>945312</v>
      </c>
      <c r="F2837">
        <v>6.53</v>
      </c>
      <c r="G2837">
        <v>1.0329999919999999</v>
      </c>
      <c r="H2837">
        <v>3404.9099120000001</v>
      </c>
    </row>
    <row r="2838" spans="1:8" x14ac:dyDescent="0.25">
      <c r="A2838" t="s">
        <v>234</v>
      </c>
      <c r="B2838" t="s">
        <v>876</v>
      </c>
      <c r="C2838" s="1">
        <v>45413</v>
      </c>
      <c r="D2838">
        <v>29303</v>
      </c>
      <c r="E2838">
        <v>974615</v>
      </c>
      <c r="F2838">
        <v>6.46</v>
      </c>
      <c r="G2838">
        <v>0.644999981</v>
      </c>
      <c r="H2838">
        <v>487.1600037</v>
      </c>
    </row>
    <row r="2839" spans="1:8" x14ac:dyDescent="0.25">
      <c r="A2839" t="s">
        <v>234</v>
      </c>
      <c r="B2839" t="s">
        <v>876</v>
      </c>
      <c r="C2839" s="1">
        <v>45444</v>
      </c>
      <c r="D2839">
        <v>53519</v>
      </c>
      <c r="E2839">
        <v>1028134</v>
      </c>
      <c r="F2839">
        <v>6.43</v>
      </c>
      <c r="G2839">
        <v>1.1670000549999999</v>
      </c>
      <c r="H2839">
        <v>0</v>
      </c>
    </row>
    <row r="2840" spans="1:8" x14ac:dyDescent="0.25">
      <c r="A2840" t="s">
        <v>234</v>
      </c>
      <c r="B2840" t="s">
        <v>876</v>
      </c>
      <c r="C2840" s="1">
        <v>45474</v>
      </c>
      <c r="D2840">
        <v>24506</v>
      </c>
      <c r="E2840">
        <v>1052640</v>
      </c>
      <c r="F2840">
        <v>6.36</v>
      </c>
      <c r="G2840">
        <v>0.676999986</v>
      </c>
      <c r="H2840">
        <v>0</v>
      </c>
    </row>
    <row r="2841" spans="1:8" x14ac:dyDescent="0.25">
      <c r="A2841" t="s">
        <v>234</v>
      </c>
      <c r="B2841" t="s">
        <v>876</v>
      </c>
      <c r="C2841" s="1">
        <v>45505</v>
      </c>
      <c r="D2841">
        <v>43372</v>
      </c>
      <c r="E2841">
        <v>1096012</v>
      </c>
      <c r="F2841">
        <v>6.47</v>
      </c>
      <c r="G2841">
        <v>0.935000002</v>
      </c>
      <c r="H2841">
        <v>0</v>
      </c>
    </row>
    <row r="2842" spans="1:8" x14ac:dyDescent="0.25">
      <c r="A2842" t="s">
        <v>234</v>
      </c>
      <c r="B2842" t="s">
        <v>876</v>
      </c>
      <c r="C2842" s="1">
        <v>45536</v>
      </c>
      <c r="D2842">
        <v>31572</v>
      </c>
      <c r="E2842">
        <v>1127584</v>
      </c>
      <c r="F2842">
        <v>6.42</v>
      </c>
      <c r="G2842">
        <v>0.69999998799999996</v>
      </c>
      <c r="H2842">
        <v>474.55999759999997</v>
      </c>
    </row>
    <row r="2843" spans="1:8" x14ac:dyDescent="0.25">
      <c r="A2843" t="s">
        <v>234</v>
      </c>
      <c r="B2843" t="s">
        <v>876</v>
      </c>
      <c r="C2843" s="1">
        <v>45566</v>
      </c>
      <c r="D2843">
        <v>42651</v>
      </c>
      <c r="E2843">
        <v>1170235</v>
      </c>
      <c r="F2843">
        <v>6.48</v>
      </c>
      <c r="G2843">
        <v>1.065000057</v>
      </c>
      <c r="H2843">
        <v>3082.719971</v>
      </c>
    </row>
    <row r="2844" spans="1:8" x14ac:dyDescent="0.25">
      <c r="A2844" t="s">
        <v>234</v>
      </c>
      <c r="B2844" t="s">
        <v>876</v>
      </c>
      <c r="C2844" s="1">
        <v>45597</v>
      </c>
      <c r="D2844">
        <v>28232</v>
      </c>
      <c r="E2844">
        <v>1198467</v>
      </c>
      <c r="F2844">
        <v>6.44</v>
      </c>
      <c r="G2844">
        <v>0.69999998799999996</v>
      </c>
      <c r="H2844">
        <v>0</v>
      </c>
    </row>
    <row r="2845" spans="1:8" x14ac:dyDescent="0.25">
      <c r="A2845" t="s">
        <v>234</v>
      </c>
      <c r="B2845" t="s">
        <v>876</v>
      </c>
      <c r="C2845" s="1">
        <v>45627</v>
      </c>
      <c r="D2845">
        <v>42934</v>
      </c>
      <c r="E2845">
        <v>1241401</v>
      </c>
      <c r="F2845">
        <v>6.54</v>
      </c>
      <c r="G2845">
        <v>1.065000057</v>
      </c>
      <c r="H2845">
        <v>0</v>
      </c>
    </row>
    <row r="2846" spans="1:8" x14ac:dyDescent="0.25">
      <c r="A2846" t="s">
        <v>235</v>
      </c>
      <c r="B2846" t="s">
        <v>878</v>
      </c>
      <c r="C2846" s="1">
        <v>44562</v>
      </c>
      <c r="D2846">
        <v>41859</v>
      </c>
      <c r="E2846">
        <v>41859</v>
      </c>
      <c r="F2846">
        <v>6.29</v>
      </c>
      <c r="G2846">
        <v>0.741999984</v>
      </c>
      <c r="H2846">
        <v>1415.01001</v>
      </c>
    </row>
    <row r="2847" spans="1:8" x14ac:dyDescent="0.25">
      <c r="A2847" t="s">
        <v>235</v>
      </c>
      <c r="B2847" t="s">
        <v>878</v>
      </c>
      <c r="C2847" s="1">
        <v>44593</v>
      </c>
      <c r="D2847">
        <v>26455</v>
      </c>
      <c r="E2847">
        <v>68314</v>
      </c>
      <c r="F2847">
        <v>6.45</v>
      </c>
      <c r="G2847">
        <v>0.713999987</v>
      </c>
      <c r="H2847">
        <v>1026.650024</v>
      </c>
    </row>
    <row r="2848" spans="1:8" x14ac:dyDescent="0.25">
      <c r="A2848" t="s">
        <v>235</v>
      </c>
      <c r="B2848" t="s">
        <v>878</v>
      </c>
      <c r="C2848" s="1">
        <v>44621</v>
      </c>
      <c r="D2848">
        <v>30256</v>
      </c>
      <c r="E2848">
        <v>98570</v>
      </c>
      <c r="F2848">
        <v>6.5</v>
      </c>
      <c r="G2848">
        <v>0.709999979</v>
      </c>
      <c r="H2848">
        <v>0</v>
      </c>
    </row>
    <row r="2849" spans="1:8" x14ac:dyDescent="0.25">
      <c r="A2849" t="s">
        <v>235</v>
      </c>
      <c r="B2849" t="s">
        <v>878</v>
      </c>
      <c r="C2849" s="1">
        <v>44652</v>
      </c>
      <c r="D2849">
        <v>31797</v>
      </c>
      <c r="E2849">
        <v>130367</v>
      </c>
      <c r="F2849">
        <v>6.55</v>
      </c>
      <c r="G2849">
        <v>0.73299998</v>
      </c>
      <c r="H2849">
        <v>334.82998659999998</v>
      </c>
    </row>
    <row r="2850" spans="1:8" x14ac:dyDescent="0.25">
      <c r="A2850" t="s">
        <v>235</v>
      </c>
      <c r="B2850" t="s">
        <v>878</v>
      </c>
      <c r="C2850" s="1">
        <v>44682</v>
      </c>
      <c r="D2850">
        <v>45823</v>
      </c>
      <c r="E2850">
        <v>176190</v>
      </c>
      <c r="F2850">
        <v>6.49</v>
      </c>
      <c r="G2850">
        <v>1.097000003</v>
      </c>
      <c r="H2850">
        <v>0</v>
      </c>
    </row>
    <row r="2851" spans="1:8" x14ac:dyDescent="0.25">
      <c r="A2851" t="s">
        <v>235</v>
      </c>
      <c r="B2851" t="s">
        <v>878</v>
      </c>
      <c r="C2851" s="1">
        <v>44713</v>
      </c>
      <c r="D2851">
        <v>39353</v>
      </c>
      <c r="E2851">
        <v>215543</v>
      </c>
      <c r="F2851">
        <v>6.45</v>
      </c>
      <c r="G2851">
        <v>0.96700000799999997</v>
      </c>
      <c r="H2851">
        <v>2671.580078</v>
      </c>
    </row>
    <row r="2852" spans="1:8" x14ac:dyDescent="0.25">
      <c r="A2852" t="s">
        <v>235</v>
      </c>
      <c r="B2852" t="s">
        <v>878</v>
      </c>
      <c r="C2852" s="1">
        <v>44743</v>
      </c>
      <c r="D2852">
        <v>33728</v>
      </c>
      <c r="E2852">
        <v>249271</v>
      </c>
      <c r="F2852">
        <v>6.5</v>
      </c>
      <c r="G2852">
        <v>0.676999986</v>
      </c>
      <c r="H2852">
        <v>3168.110107</v>
      </c>
    </row>
    <row r="2853" spans="1:8" x14ac:dyDescent="0.25">
      <c r="A2853" t="s">
        <v>235</v>
      </c>
      <c r="B2853" t="s">
        <v>878</v>
      </c>
      <c r="C2853" s="1">
        <v>44774</v>
      </c>
      <c r="D2853">
        <v>41518</v>
      </c>
      <c r="E2853">
        <v>290789</v>
      </c>
      <c r="F2853">
        <v>6.45</v>
      </c>
      <c r="G2853">
        <v>0.935000002</v>
      </c>
      <c r="H2853">
        <v>8180.3798829999996</v>
      </c>
    </row>
    <row r="2854" spans="1:8" x14ac:dyDescent="0.25">
      <c r="A2854" t="s">
        <v>235</v>
      </c>
      <c r="B2854" t="s">
        <v>878</v>
      </c>
      <c r="C2854" s="1">
        <v>44805</v>
      </c>
      <c r="D2854">
        <v>43300</v>
      </c>
      <c r="E2854">
        <v>334089</v>
      </c>
      <c r="F2854">
        <v>6.47</v>
      </c>
      <c r="G2854">
        <v>1</v>
      </c>
      <c r="H2854">
        <v>899.21002199999998</v>
      </c>
    </row>
    <row r="2855" spans="1:8" x14ac:dyDescent="0.25">
      <c r="A2855" t="s">
        <v>235</v>
      </c>
      <c r="B2855" t="s">
        <v>878</v>
      </c>
      <c r="C2855" s="1">
        <v>44835</v>
      </c>
      <c r="D2855">
        <v>33419</v>
      </c>
      <c r="E2855">
        <v>367508</v>
      </c>
      <c r="F2855">
        <v>6.44</v>
      </c>
      <c r="G2855">
        <v>0.838999987</v>
      </c>
      <c r="H2855">
        <v>943.53997800000002</v>
      </c>
    </row>
    <row r="2856" spans="1:8" x14ac:dyDescent="0.25">
      <c r="A2856" t="s">
        <v>235</v>
      </c>
      <c r="B2856" t="s">
        <v>878</v>
      </c>
      <c r="C2856" s="1">
        <v>44866</v>
      </c>
      <c r="D2856">
        <v>32757</v>
      </c>
      <c r="E2856">
        <v>400265</v>
      </c>
      <c r="F2856">
        <v>6.57</v>
      </c>
      <c r="G2856">
        <v>0.76700002</v>
      </c>
      <c r="H2856">
        <v>436.23001099999999</v>
      </c>
    </row>
    <row r="2857" spans="1:8" x14ac:dyDescent="0.25">
      <c r="A2857" t="s">
        <v>235</v>
      </c>
      <c r="B2857" t="s">
        <v>878</v>
      </c>
      <c r="C2857" s="1">
        <v>44896</v>
      </c>
      <c r="D2857">
        <v>39097</v>
      </c>
      <c r="E2857">
        <v>439362</v>
      </c>
      <c r="F2857">
        <v>6.52</v>
      </c>
      <c r="G2857">
        <v>1</v>
      </c>
      <c r="H2857">
        <v>6468.7299800000001</v>
      </c>
    </row>
    <row r="2858" spans="1:8" x14ac:dyDescent="0.25">
      <c r="A2858" t="s">
        <v>235</v>
      </c>
      <c r="B2858" t="s">
        <v>878</v>
      </c>
      <c r="C2858" s="1">
        <v>44927</v>
      </c>
      <c r="D2858">
        <v>26543</v>
      </c>
      <c r="E2858">
        <v>465905</v>
      </c>
      <c r="F2858">
        <v>6.52</v>
      </c>
      <c r="G2858">
        <v>0.644999981</v>
      </c>
      <c r="H2858">
        <v>0</v>
      </c>
    </row>
    <row r="2859" spans="1:8" x14ac:dyDescent="0.25">
      <c r="A2859" t="s">
        <v>235</v>
      </c>
      <c r="B2859" t="s">
        <v>878</v>
      </c>
      <c r="C2859" s="1">
        <v>44958</v>
      </c>
      <c r="D2859">
        <v>24300</v>
      </c>
      <c r="E2859">
        <v>490205</v>
      </c>
      <c r="F2859">
        <v>6.41</v>
      </c>
      <c r="G2859">
        <v>0.64300000700000004</v>
      </c>
      <c r="H2859">
        <v>2300.4799800000001</v>
      </c>
    </row>
    <row r="2860" spans="1:8" x14ac:dyDescent="0.25">
      <c r="A2860" t="s">
        <v>235</v>
      </c>
      <c r="B2860" t="s">
        <v>878</v>
      </c>
      <c r="C2860" s="1">
        <v>44986</v>
      </c>
      <c r="D2860">
        <v>38580</v>
      </c>
      <c r="E2860">
        <v>528785</v>
      </c>
      <c r="F2860">
        <v>6.47</v>
      </c>
      <c r="G2860">
        <v>0.805999994</v>
      </c>
      <c r="H2860">
        <v>3193.290039</v>
      </c>
    </row>
    <row r="2861" spans="1:8" x14ac:dyDescent="0.25">
      <c r="A2861" t="s">
        <v>235</v>
      </c>
      <c r="B2861" t="s">
        <v>878</v>
      </c>
      <c r="C2861" s="1">
        <v>45017</v>
      </c>
      <c r="D2861">
        <v>32460</v>
      </c>
      <c r="E2861">
        <v>561245</v>
      </c>
      <c r="F2861">
        <v>6.45</v>
      </c>
      <c r="G2861">
        <v>0.66699999600000004</v>
      </c>
      <c r="H2861">
        <v>458.48999020000002</v>
      </c>
    </row>
    <row r="2862" spans="1:8" x14ac:dyDescent="0.25">
      <c r="A2862" t="s">
        <v>235</v>
      </c>
      <c r="B2862" t="s">
        <v>878</v>
      </c>
      <c r="C2862" s="1">
        <v>45047</v>
      </c>
      <c r="D2862">
        <v>37794</v>
      </c>
      <c r="E2862">
        <v>599039</v>
      </c>
      <c r="F2862">
        <v>6.5</v>
      </c>
      <c r="G2862">
        <v>0.838999987</v>
      </c>
      <c r="H2862">
        <v>0</v>
      </c>
    </row>
    <row r="2863" spans="1:8" x14ac:dyDescent="0.25">
      <c r="A2863" t="s">
        <v>235</v>
      </c>
      <c r="B2863" t="s">
        <v>878</v>
      </c>
      <c r="C2863" s="1">
        <v>45078</v>
      </c>
      <c r="D2863">
        <v>23201</v>
      </c>
      <c r="E2863">
        <v>622240</v>
      </c>
      <c r="F2863">
        <v>6.45</v>
      </c>
      <c r="G2863">
        <v>0.46700000800000002</v>
      </c>
      <c r="H2863">
        <v>0</v>
      </c>
    </row>
    <row r="2864" spans="1:8" x14ac:dyDescent="0.25">
      <c r="A2864" t="s">
        <v>235</v>
      </c>
      <c r="B2864" t="s">
        <v>878</v>
      </c>
      <c r="C2864" s="1">
        <v>45108</v>
      </c>
      <c r="D2864">
        <v>52983</v>
      </c>
      <c r="E2864">
        <v>675223</v>
      </c>
      <c r="F2864">
        <v>6.48</v>
      </c>
      <c r="G2864">
        <v>1.065000057</v>
      </c>
      <c r="H2864">
        <v>1922.4499510000001</v>
      </c>
    </row>
    <row r="2865" spans="1:8" x14ac:dyDescent="0.25">
      <c r="A2865" t="s">
        <v>235</v>
      </c>
      <c r="B2865" t="s">
        <v>878</v>
      </c>
      <c r="C2865" s="1">
        <v>45139</v>
      </c>
      <c r="D2865">
        <v>26919</v>
      </c>
      <c r="E2865">
        <v>702142</v>
      </c>
      <c r="F2865">
        <v>6.43</v>
      </c>
      <c r="G2865">
        <v>0.709999979</v>
      </c>
      <c r="H2865">
        <v>0</v>
      </c>
    </row>
    <row r="2866" spans="1:8" x14ac:dyDescent="0.25">
      <c r="A2866" t="s">
        <v>235</v>
      </c>
      <c r="B2866" t="s">
        <v>878</v>
      </c>
      <c r="C2866" s="1">
        <v>45170</v>
      </c>
      <c r="D2866">
        <v>37222</v>
      </c>
      <c r="E2866">
        <v>739364</v>
      </c>
      <c r="F2866">
        <v>6.42</v>
      </c>
      <c r="G2866">
        <v>0.80000001200000004</v>
      </c>
      <c r="H2866">
        <v>1455.290039</v>
      </c>
    </row>
    <row r="2867" spans="1:8" x14ac:dyDescent="0.25">
      <c r="A2867" t="s">
        <v>235</v>
      </c>
      <c r="B2867" t="s">
        <v>878</v>
      </c>
      <c r="C2867" s="1">
        <v>45200</v>
      </c>
      <c r="D2867">
        <v>30235</v>
      </c>
      <c r="E2867">
        <v>769599</v>
      </c>
      <c r="F2867">
        <v>6.46</v>
      </c>
      <c r="G2867">
        <v>0.773999989</v>
      </c>
      <c r="H2867">
        <v>0</v>
      </c>
    </row>
    <row r="2868" spans="1:8" x14ac:dyDescent="0.25">
      <c r="A2868" t="s">
        <v>235</v>
      </c>
      <c r="B2868" t="s">
        <v>878</v>
      </c>
      <c r="C2868" s="1">
        <v>45231</v>
      </c>
      <c r="D2868">
        <v>32889</v>
      </c>
      <c r="E2868">
        <v>802488</v>
      </c>
      <c r="F2868">
        <v>6.51</v>
      </c>
      <c r="G2868">
        <v>0.93300002800000004</v>
      </c>
      <c r="H2868">
        <v>0</v>
      </c>
    </row>
    <row r="2869" spans="1:8" x14ac:dyDescent="0.25">
      <c r="A2869" t="s">
        <v>235</v>
      </c>
      <c r="B2869" t="s">
        <v>878</v>
      </c>
      <c r="C2869" s="1">
        <v>45261</v>
      </c>
      <c r="D2869">
        <v>53234</v>
      </c>
      <c r="E2869">
        <v>855722</v>
      </c>
      <c r="F2869">
        <v>6.52</v>
      </c>
      <c r="G2869">
        <v>0.902999997</v>
      </c>
      <c r="H2869">
        <v>214.52000430000001</v>
      </c>
    </row>
    <row r="2870" spans="1:8" x14ac:dyDescent="0.25">
      <c r="A2870" t="s">
        <v>235</v>
      </c>
      <c r="B2870" t="s">
        <v>878</v>
      </c>
      <c r="C2870" s="1">
        <v>45292</v>
      </c>
      <c r="D2870">
        <v>32653</v>
      </c>
      <c r="E2870">
        <v>888375</v>
      </c>
      <c r="F2870">
        <v>6.42</v>
      </c>
      <c r="G2870">
        <v>0.709999979</v>
      </c>
      <c r="H2870">
        <v>7440.3901370000003</v>
      </c>
    </row>
    <row r="2871" spans="1:8" x14ac:dyDescent="0.25">
      <c r="A2871" t="s">
        <v>235</v>
      </c>
      <c r="B2871" t="s">
        <v>878</v>
      </c>
      <c r="C2871" s="1">
        <v>45323</v>
      </c>
      <c r="D2871">
        <v>33882</v>
      </c>
      <c r="E2871">
        <v>922257</v>
      </c>
      <c r="F2871">
        <v>6.45</v>
      </c>
      <c r="G2871">
        <v>0.89700001500000004</v>
      </c>
      <c r="H2871">
        <v>0</v>
      </c>
    </row>
    <row r="2872" spans="1:8" x14ac:dyDescent="0.25">
      <c r="A2872" t="s">
        <v>235</v>
      </c>
      <c r="B2872" t="s">
        <v>878</v>
      </c>
      <c r="C2872" s="1">
        <v>45352</v>
      </c>
      <c r="D2872">
        <v>40482</v>
      </c>
      <c r="E2872">
        <v>962739</v>
      </c>
      <c r="F2872">
        <v>6.51</v>
      </c>
      <c r="G2872">
        <v>0.870999992</v>
      </c>
      <c r="H2872">
        <v>5003.4101559999999</v>
      </c>
    </row>
    <row r="2873" spans="1:8" x14ac:dyDescent="0.25">
      <c r="A2873" t="s">
        <v>235</v>
      </c>
      <c r="B2873" t="s">
        <v>878</v>
      </c>
      <c r="C2873" s="1">
        <v>45383</v>
      </c>
      <c r="D2873">
        <v>22804</v>
      </c>
      <c r="E2873">
        <v>985543</v>
      </c>
      <c r="F2873">
        <v>6.54</v>
      </c>
      <c r="G2873">
        <v>0.66699999600000004</v>
      </c>
      <c r="H2873">
        <v>0</v>
      </c>
    </row>
    <row r="2874" spans="1:8" x14ac:dyDescent="0.25">
      <c r="A2874" t="s">
        <v>235</v>
      </c>
      <c r="B2874" t="s">
        <v>878</v>
      </c>
      <c r="C2874" s="1">
        <v>45413</v>
      </c>
      <c r="D2874">
        <v>31700</v>
      </c>
      <c r="E2874">
        <v>1017243</v>
      </c>
      <c r="F2874">
        <v>6.6</v>
      </c>
      <c r="G2874">
        <v>0.709999979</v>
      </c>
      <c r="H2874">
        <v>0</v>
      </c>
    </row>
    <row r="2875" spans="1:8" x14ac:dyDescent="0.25">
      <c r="A2875" t="s">
        <v>235</v>
      </c>
      <c r="B2875" t="s">
        <v>878</v>
      </c>
      <c r="C2875" s="1">
        <v>45444</v>
      </c>
      <c r="D2875">
        <v>39534</v>
      </c>
      <c r="E2875">
        <v>1056777</v>
      </c>
      <c r="F2875">
        <v>6.6</v>
      </c>
      <c r="G2875">
        <v>0.96700000799999997</v>
      </c>
      <c r="H2875">
        <v>2484.2700199999999</v>
      </c>
    </row>
    <row r="2876" spans="1:8" x14ac:dyDescent="0.25">
      <c r="A2876" t="s">
        <v>235</v>
      </c>
      <c r="B2876" t="s">
        <v>878</v>
      </c>
      <c r="C2876" s="1">
        <v>45474</v>
      </c>
      <c r="D2876">
        <v>32114</v>
      </c>
      <c r="E2876">
        <v>1088891</v>
      </c>
      <c r="F2876">
        <v>6.57</v>
      </c>
      <c r="G2876">
        <v>0.644999981</v>
      </c>
      <c r="H2876">
        <v>0</v>
      </c>
    </row>
    <row r="2877" spans="1:8" x14ac:dyDescent="0.25">
      <c r="A2877" t="s">
        <v>235</v>
      </c>
      <c r="B2877" t="s">
        <v>878</v>
      </c>
      <c r="C2877" s="1">
        <v>45505</v>
      </c>
      <c r="D2877">
        <v>30899</v>
      </c>
      <c r="E2877">
        <v>1119790</v>
      </c>
      <c r="F2877">
        <v>6.52</v>
      </c>
      <c r="G2877">
        <v>0.773999989</v>
      </c>
      <c r="H2877">
        <v>4084.709961</v>
      </c>
    </row>
    <row r="2878" spans="1:8" x14ac:dyDescent="0.25">
      <c r="A2878" t="s">
        <v>235</v>
      </c>
      <c r="B2878" t="s">
        <v>878</v>
      </c>
      <c r="C2878" s="1">
        <v>45536</v>
      </c>
      <c r="D2878">
        <v>29326</v>
      </c>
      <c r="E2878">
        <v>1149116</v>
      </c>
      <c r="F2878">
        <v>6.43</v>
      </c>
      <c r="G2878">
        <v>0.69999998799999996</v>
      </c>
      <c r="H2878">
        <v>0</v>
      </c>
    </row>
    <row r="2879" spans="1:8" x14ac:dyDescent="0.25">
      <c r="A2879" t="s">
        <v>235</v>
      </c>
      <c r="B2879" t="s">
        <v>878</v>
      </c>
      <c r="C2879" s="1">
        <v>45566</v>
      </c>
      <c r="D2879">
        <v>36408</v>
      </c>
      <c r="E2879">
        <v>1185524</v>
      </c>
      <c r="F2879">
        <v>6.45</v>
      </c>
      <c r="G2879">
        <v>0.805999994</v>
      </c>
      <c r="H2879">
        <v>884.65002440000001</v>
      </c>
    </row>
    <row r="2880" spans="1:8" x14ac:dyDescent="0.25">
      <c r="A2880" t="s">
        <v>235</v>
      </c>
      <c r="B2880" t="s">
        <v>878</v>
      </c>
      <c r="C2880" s="1">
        <v>45597</v>
      </c>
      <c r="D2880">
        <v>41479</v>
      </c>
      <c r="E2880">
        <v>1227003</v>
      </c>
      <c r="F2880">
        <v>6.46</v>
      </c>
      <c r="G2880">
        <v>0.93300002800000004</v>
      </c>
      <c r="H2880">
        <v>0</v>
      </c>
    </row>
    <row r="2881" spans="1:8" x14ac:dyDescent="0.25">
      <c r="A2881" t="s">
        <v>235</v>
      </c>
      <c r="B2881" t="s">
        <v>878</v>
      </c>
      <c r="C2881" s="1">
        <v>45627</v>
      </c>
      <c r="D2881">
        <v>22773</v>
      </c>
      <c r="E2881">
        <v>1249776</v>
      </c>
      <c r="F2881">
        <v>6.59</v>
      </c>
      <c r="G2881">
        <v>0.515999973</v>
      </c>
      <c r="H2881">
        <v>0</v>
      </c>
    </row>
    <row r="2882" spans="1:8" x14ac:dyDescent="0.25">
      <c r="A2882" t="s">
        <v>236</v>
      </c>
      <c r="B2882" t="s">
        <v>879</v>
      </c>
      <c r="C2882" s="1">
        <v>44562</v>
      </c>
      <c r="D2882">
        <v>32095</v>
      </c>
      <c r="E2882">
        <v>32095</v>
      </c>
      <c r="F2882">
        <v>6.53</v>
      </c>
      <c r="G2882">
        <v>0.805999994</v>
      </c>
      <c r="H2882">
        <v>3506.219971</v>
      </c>
    </row>
    <row r="2883" spans="1:8" x14ac:dyDescent="0.25">
      <c r="A2883" t="s">
        <v>236</v>
      </c>
      <c r="B2883" t="s">
        <v>879</v>
      </c>
      <c r="C2883" s="1">
        <v>44593</v>
      </c>
      <c r="D2883">
        <v>40264</v>
      </c>
      <c r="E2883">
        <v>72359</v>
      </c>
      <c r="F2883">
        <v>6.47</v>
      </c>
      <c r="G2883">
        <v>1.1069999930000001</v>
      </c>
      <c r="H2883">
        <v>1189.459961</v>
      </c>
    </row>
    <row r="2884" spans="1:8" x14ac:dyDescent="0.25">
      <c r="A2884" t="s">
        <v>236</v>
      </c>
      <c r="B2884" t="s">
        <v>879</v>
      </c>
      <c r="C2884" s="1">
        <v>44621</v>
      </c>
      <c r="D2884">
        <v>28164</v>
      </c>
      <c r="E2884">
        <v>100523</v>
      </c>
      <c r="F2884">
        <v>6.53</v>
      </c>
      <c r="G2884">
        <v>0.644999981</v>
      </c>
      <c r="H2884">
        <v>857.58001709999996</v>
      </c>
    </row>
    <row r="2885" spans="1:8" x14ac:dyDescent="0.25">
      <c r="A2885" t="s">
        <v>236</v>
      </c>
      <c r="B2885" t="s">
        <v>879</v>
      </c>
      <c r="C2885" s="1">
        <v>44652</v>
      </c>
      <c r="D2885">
        <v>58682</v>
      </c>
      <c r="E2885">
        <v>159205</v>
      </c>
      <c r="F2885">
        <v>6.52</v>
      </c>
      <c r="G2885">
        <v>1.133000016</v>
      </c>
      <c r="H2885">
        <v>178.11000060000001</v>
      </c>
    </row>
    <row r="2886" spans="1:8" x14ac:dyDescent="0.25">
      <c r="A2886" t="s">
        <v>236</v>
      </c>
      <c r="B2886" t="s">
        <v>879</v>
      </c>
      <c r="C2886" s="1">
        <v>44682</v>
      </c>
      <c r="D2886">
        <v>36162</v>
      </c>
      <c r="E2886">
        <v>195367</v>
      </c>
      <c r="F2886">
        <v>6.56</v>
      </c>
      <c r="G2886">
        <v>0.902999997</v>
      </c>
      <c r="H2886">
        <v>0</v>
      </c>
    </row>
    <row r="2887" spans="1:8" x14ac:dyDescent="0.25">
      <c r="A2887" t="s">
        <v>236</v>
      </c>
      <c r="B2887" t="s">
        <v>879</v>
      </c>
      <c r="C2887" s="1">
        <v>44713</v>
      </c>
      <c r="D2887">
        <v>41921</v>
      </c>
      <c r="E2887">
        <v>237288</v>
      </c>
      <c r="F2887">
        <v>6.5</v>
      </c>
      <c r="G2887">
        <v>0.89999997600000003</v>
      </c>
      <c r="H2887">
        <v>1749.23999</v>
      </c>
    </row>
    <row r="2888" spans="1:8" x14ac:dyDescent="0.25">
      <c r="A2888" t="s">
        <v>236</v>
      </c>
      <c r="B2888" t="s">
        <v>879</v>
      </c>
      <c r="C2888" s="1">
        <v>44743</v>
      </c>
      <c r="D2888">
        <v>35053</v>
      </c>
      <c r="E2888">
        <v>272341</v>
      </c>
      <c r="F2888">
        <v>6.56</v>
      </c>
      <c r="G2888">
        <v>0.773999989</v>
      </c>
      <c r="H2888">
        <v>98.430000309999997</v>
      </c>
    </row>
    <row r="2889" spans="1:8" x14ac:dyDescent="0.25">
      <c r="A2889" t="s">
        <v>236</v>
      </c>
      <c r="B2889" t="s">
        <v>879</v>
      </c>
      <c r="C2889" s="1">
        <v>44774</v>
      </c>
      <c r="D2889">
        <v>41814</v>
      </c>
      <c r="E2889">
        <v>314155</v>
      </c>
      <c r="F2889">
        <v>6.51</v>
      </c>
      <c r="G2889">
        <v>0.870999992</v>
      </c>
      <c r="H2889">
        <v>0</v>
      </c>
    </row>
    <row r="2890" spans="1:8" x14ac:dyDescent="0.25">
      <c r="A2890" t="s">
        <v>236</v>
      </c>
      <c r="B2890" t="s">
        <v>879</v>
      </c>
      <c r="C2890" s="1">
        <v>44805</v>
      </c>
      <c r="D2890">
        <v>27085</v>
      </c>
      <c r="E2890">
        <v>341240</v>
      </c>
      <c r="F2890">
        <v>6.53</v>
      </c>
      <c r="G2890">
        <v>0.69999998799999996</v>
      </c>
      <c r="H2890">
        <v>2961.709961</v>
      </c>
    </row>
    <row r="2891" spans="1:8" x14ac:dyDescent="0.25">
      <c r="A2891" t="s">
        <v>236</v>
      </c>
      <c r="B2891" t="s">
        <v>879</v>
      </c>
      <c r="C2891" s="1">
        <v>44835</v>
      </c>
      <c r="D2891">
        <v>28036</v>
      </c>
      <c r="E2891">
        <v>369276</v>
      </c>
      <c r="F2891">
        <v>6.46</v>
      </c>
      <c r="G2891">
        <v>0.612999976</v>
      </c>
      <c r="H2891">
        <v>3814.320068</v>
      </c>
    </row>
    <row r="2892" spans="1:8" x14ac:dyDescent="0.25">
      <c r="A2892" t="s">
        <v>236</v>
      </c>
      <c r="B2892" t="s">
        <v>879</v>
      </c>
      <c r="C2892" s="1">
        <v>44866</v>
      </c>
      <c r="D2892">
        <v>42733</v>
      </c>
      <c r="E2892">
        <v>412009</v>
      </c>
      <c r="F2892">
        <v>6.46</v>
      </c>
      <c r="G2892">
        <v>1.0329999919999999</v>
      </c>
      <c r="H2892">
        <v>2084.040039</v>
      </c>
    </row>
    <row r="2893" spans="1:8" x14ac:dyDescent="0.25">
      <c r="A2893" t="s">
        <v>236</v>
      </c>
      <c r="B2893" t="s">
        <v>879</v>
      </c>
      <c r="C2893" s="1">
        <v>44896</v>
      </c>
      <c r="D2893">
        <v>30632</v>
      </c>
      <c r="E2893">
        <v>442641</v>
      </c>
      <c r="F2893">
        <v>6.46</v>
      </c>
      <c r="G2893">
        <v>0.741999984</v>
      </c>
      <c r="H2893">
        <v>0</v>
      </c>
    </row>
    <row r="2894" spans="1:8" x14ac:dyDescent="0.25">
      <c r="A2894" t="s">
        <v>236</v>
      </c>
      <c r="B2894" t="s">
        <v>879</v>
      </c>
      <c r="C2894" s="1">
        <v>44927</v>
      </c>
      <c r="D2894">
        <v>28040</v>
      </c>
      <c r="E2894">
        <v>470681</v>
      </c>
      <c r="F2894">
        <v>6.5</v>
      </c>
      <c r="G2894">
        <v>0.612999976</v>
      </c>
      <c r="H2894">
        <v>0</v>
      </c>
    </row>
    <row r="2895" spans="1:8" x14ac:dyDescent="0.25">
      <c r="A2895" t="s">
        <v>236</v>
      </c>
      <c r="B2895" t="s">
        <v>879</v>
      </c>
      <c r="C2895" s="1">
        <v>44958</v>
      </c>
      <c r="D2895">
        <v>47145</v>
      </c>
      <c r="E2895">
        <v>517826</v>
      </c>
      <c r="F2895">
        <v>6.55</v>
      </c>
      <c r="G2895">
        <v>1.213999987</v>
      </c>
      <c r="H2895">
        <v>0</v>
      </c>
    </row>
    <row r="2896" spans="1:8" x14ac:dyDescent="0.25">
      <c r="A2896" t="s">
        <v>236</v>
      </c>
      <c r="B2896" t="s">
        <v>879</v>
      </c>
      <c r="C2896" s="1">
        <v>44986</v>
      </c>
      <c r="D2896">
        <v>32188</v>
      </c>
      <c r="E2896">
        <v>550014</v>
      </c>
      <c r="F2896">
        <v>6.52</v>
      </c>
      <c r="G2896">
        <v>0.676999986</v>
      </c>
      <c r="H2896">
        <v>2376.530029</v>
      </c>
    </row>
    <row r="2897" spans="1:8" x14ac:dyDescent="0.25">
      <c r="A2897" t="s">
        <v>236</v>
      </c>
      <c r="B2897" t="s">
        <v>879</v>
      </c>
      <c r="C2897" s="1">
        <v>45017</v>
      </c>
      <c r="D2897">
        <v>38246</v>
      </c>
      <c r="E2897">
        <v>588260</v>
      </c>
      <c r="F2897">
        <v>6.49</v>
      </c>
      <c r="G2897">
        <v>0.83300000399999996</v>
      </c>
      <c r="H2897">
        <v>2050.3400879999999</v>
      </c>
    </row>
    <row r="2898" spans="1:8" x14ac:dyDescent="0.25">
      <c r="A2898" t="s">
        <v>236</v>
      </c>
      <c r="B2898" t="s">
        <v>879</v>
      </c>
      <c r="C2898" s="1">
        <v>45047</v>
      </c>
      <c r="D2898">
        <v>35611</v>
      </c>
      <c r="E2898">
        <v>623871</v>
      </c>
      <c r="F2898">
        <v>6.4</v>
      </c>
      <c r="G2898">
        <v>0.902999997</v>
      </c>
      <c r="H2898">
        <v>2880.4099120000001</v>
      </c>
    </row>
    <row r="2899" spans="1:8" x14ac:dyDescent="0.25">
      <c r="A2899" t="s">
        <v>236</v>
      </c>
      <c r="B2899" t="s">
        <v>879</v>
      </c>
      <c r="C2899" s="1">
        <v>45078</v>
      </c>
      <c r="D2899">
        <v>33024</v>
      </c>
      <c r="E2899">
        <v>656895</v>
      </c>
      <c r="F2899">
        <v>6.49</v>
      </c>
      <c r="G2899">
        <v>0.83300000399999996</v>
      </c>
      <c r="H2899">
        <v>733.77001949999999</v>
      </c>
    </row>
    <row r="2900" spans="1:8" x14ac:dyDescent="0.25">
      <c r="A2900" t="s">
        <v>236</v>
      </c>
      <c r="B2900" t="s">
        <v>879</v>
      </c>
      <c r="C2900" s="1">
        <v>45108</v>
      </c>
      <c r="D2900">
        <v>26954</v>
      </c>
      <c r="E2900">
        <v>683849</v>
      </c>
      <c r="F2900">
        <v>6.53</v>
      </c>
      <c r="G2900">
        <v>0.58099997000000003</v>
      </c>
      <c r="H2900">
        <v>2142.98999</v>
      </c>
    </row>
    <row r="2901" spans="1:8" x14ac:dyDescent="0.25">
      <c r="A2901" t="s">
        <v>236</v>
      </c>
      <c r="B2901" t="s">
        <v>879</v>
      </c>
      <c r="C2901" s="1">
        <v>45139</v>
      </c>
      <c r="D2901">
        <v>49520</v>
      </c>
      <c r="E2901">
        <v>733369</v>
      </c>
      <c r="F2901">
        <v>6.56</v>
      </c>
      <c r="G2901">
        <v>1.031999946</v>
      </c>
      <c r="H2901">
        <v>0</v>
      </c>
    </row>
    <row r="2902" spans="1:8" x14ac:dyDescent="0.25">
      <c r="A2902" t="s">
        <v>236</v>
      </c>
      <c r="B2902" t="s">
        <v>879</v>
      </c>
      <c r="C2902" s="1">
        <v>45170</v>
      </c>
      <c r="D2902">
        <v>16966</v>
      </c>
      <c r="E2902">
        <v>750335</v>
      </c>
      <c r="F2902">
        <v>6.48</v>
      </c>
      <c r="G2902">
        <v>0.56699997199999996</v>
      </c>
      <c r="H2902">
        <v>0</v>
      </c>
    </row>
    <row r="2903" spans="1:8" x14ac:dyDescent="0.25">
      <c r="A2903" t="s">
        <v>236</v>
      </c>
      <c r="B2903" t="s">
        <v>879</v>
      </c>
      <c r="C2903" s="1">
        <v>45200</v>
      </c>
      <c r="D2903">
        <v>29973</v>
      </c>
      <c r="E2903">
        <v>780308</v>
      </c>
      <c r="F2903">
        <v>6.52</v>
      </c>
      <c r="G2903">
        <v>0.838999987</v>
      </c>
      <c r="H2903">
        <v>0</v>
      </c>
    </row>
    <row r="2904" spans="1:8" x14ac:dyDescent="0.25">
      <c r="A2904" t="s">
        <v>236</v>
      </c>
      <c r="B2904" t="s">
        <v>879</v>
      </c>
      <c r="C2904" s="1">
        <v>45231</v>
      </c>
      <c r="D2904">
        <v>31330</v>
      </c>
      <c r="E2904">
        <v>811638</v>
      </c>
      <c r="F2904">
        <v>6.52</v>
      </c>
      <c r="G2904">
        <v>0.69999998799999996</v>
      </c>
      <c r="H2904">
        <v>2006.3599850000001</v>
      </c>
    </row>
    <row r="2905" spans="1:8" x14ac:dyDescent="0.25">
      <c r="A2905" t="s">
        <v>236</v>
      </c>
      <c r="B2905" t="s">
        <v>879</v>
      </c>
      <c r="C2905" s="1">
        <v>45261</v>
      </c>
      <c r="D2905">
        <v>23726</v>
      </c>
      <c r="E2905">
        <v>835364</v>
      </c>
      <c r="F2905">
        <v>6.55</v>
      </c>
      <c r="G2905">
        <v>0.515999973</v>
      </c>
      <c r="H2905">
        <v>0</v>
      </c>
    </row>
    <row r="2906" spans="1:8" x14ac:dyDescent="0.25">
      <c r="A2906" t="s">
        <v>236</v>
      </c>
      <c r="B2906" t="s">
        <v>879</v>
      </c>
      <c r="C2906" s="1">
        <v>45292</v>
      </c>
      <c r="D2906">
        <v>30336</v>
      </c>
      <c r="E2906">
        <v>865700</v>
      </c>
      <c r="F2906">
        <v>6.48</v>
      </c>
      <c r="G2906">
        <v>0.773999989</v>
      </c>
      <c r="H2906">
        <v>2101.4099120000001</v>
      </c>
    </row>
    <row r="2907" spans="1:8" x14ac:dyDescent="0.25">
      <c r="A2907" t="s">
        <v>236</v>
      </c>
      <c r="B2907" t="s">
        <v>879</v>
      </c>
      <c r="C2907" s="1">
        <v>45323</v>
      </c>
      <c r="D2907">
        <v>35331</v>
      </c>
      <c r="E2907">
        <v>901031</v>
      </c>
      <c r="F2907">
        <v>6.48</v>
      </c>
      <c r="G2907">
        <v>0.79299998299999996</v>
      </c>
      <c r="H2907">
        <v>0</v>
      </c>
    </row>
    <row r="2908" spans="1:8" x14ac:dyDescent="0.25">
      <c r="A2908" t="s">
        <v>236</v>
      </c>
      <c r="B2908" t="s">
        <v>879</v>
      </c>
      <c r="C2908" s="1">
        <v>45352</v>
      </c>
      <c r="D2908">
        <v>48095</v>
      </c>
      <c r="E2908">
        <v>949126</v>
      </c>
      <c r="F2908">
        <v>6.44</v>
      </c>
      <c r="G2908">
        <v>1.194000006</v>
      </c>
      <c r="H2908">
        <v>0</v>
      </c>
    </row>
    <row r="2909" spans="1:8" x14ac:dyDescent="0.25">
      <c r="A2909" t="s">
        <v>236</v>
      </c>
      <c r="B2909" t="s">
        <v>879</v>
      </c>
      <c r="C2909" s="1">
        <v>45383</v>
      </c>
      <c r="D2909">
        <v>31392</v>
      </c>
      <c r="E2909">
        <v>980518</v>
      </c>
      <c r="F2909">
        <v>6.46</v>
      </c>
      <c r="G2909">
        <v>0.76700002</v>
      </c>
      <c r="H2909">
        <v>3909.9799800000001</v>
      </c>
    </row>
    <row r="2910" spans="1:8" x14ac:dyDescent="0.25">
      <c r="A2910" t="s">
        <v>236</v>
      </c>
      <c r="B2910" t="s">
        <v>879</v>
      </c>
      <c r="C2910" s="1">
        <v>45413</v>
      </c>
      <c r="D2910">
        <v>48102</v>
      </c>
      <c r="E2910">
        <v>1028620</v>
      </c>
      <c r="F2910">
        <v>6.5</v>
      </c>
      <c r="G2910">
        <v>1</v>
      </c>
      <c r="H2910">
        <v>0</v>
      </c>
    </row>
    <row r="2911" spans="1:8" x14ac:dyDescent="0.25">
      <c r="A2911" t="s">
        <v>236</v>
      </c>
      <c r="B2911" t="s">
        <v>879</v>
      </c>
      <c r="C2911" s="1">
        <v>45444</v>
      </c>
      <c r="D2911">
        <v>33374</v>
      </c>
      <c r="E2911">
        <v>1061994</v>
      </c>
      <c r="F2911">
        <v>6.47</v>
      </c>
      <c r="G2911">
        <v>0.866999984</v>
      </c>
      <c r="H2911">
        <v>0</v>
      </c>
    </row>
    <row r="2912" spans="1:8" x14ac:dyDescent="0.25">
      <c r="A2912" t="s">
        <v>236</v>
      </c>
      <c r="B2912" t="s">
        <v>879</v>
      </c>
      <c r="C2912" s="1">
        <v>45474</v>
      </c>
      <c r="D2912">
        <v>47864</v>
      </c>
      <c r="E2912">
        <v>1109858</v>
      </c>
      <c r="F2912">
        <v>6.46</v>
      </c>
      <c r="G2912">
        <v>1</v>
      </c>
      <c r="H2912">
        <v>1733.7299800000001</v>
      </c>
    </row>
    <row r="2913" spans="1:8" x14ac:dyDescent="0.25">
      <c r="A2913" t="s">
        <v>236</v>
      </c>
      <c r="B2913" t="s">
        <v>879</v>
      </c>
      <c r="C2913" s="1">
        <v>45505</v>
      </c>
      <c r="D2913">
        <v>43672</v>
      </c>
      <c r="E2913">
        <v>1153530</v>
      </c>
      <c r="F2913">
        <v>6.46</v>
      </c>
      <c r="G2913">
        <v>0.967999995</v>
      </c>
      <c r="H2913">
        <v>713.39001459999997</v>
      </c>
    </row>
    <row r="2914" spans="1:8" x14ac:dyDescent="0.25">
      <c r="A2914" t="s">
        <v>236</v>
      </c>
      <c r="B2914" t="s">
        <v>879</v>
      </c>
      <c r="C2914" s="1">
        <v>45536</v>
      </c>
      <c r="D2914">
        <v>38837</v>
      </c>
      <c r="E2914">
        <v>1192367</v>
      </c>
      <c r="F2914">
        <v>6.51</v>
      </c>
      <c r="G2914">
        <v>0.96700000799999997</v>
      </c>
      <c r="H2914">
        <v>0</v>
      </c>
    </row>
    <row r="2915" spans="1:8" x14ac:dyDescent="0.25">
      <c r="A2915" t="s">
        <v>236</v>
      </c>
      <c r="B2915" t="s">
        <v>879</v>
      </c>
      <c r="C2915" s="1">
        <v>45566</v>
      </c>
      <c r="D2915">
        <v>42584</v>
      </c>
      <c r="E2915">
        <v>1234951</v>
      </c>
      <c r="F2915">
        <v>6.5</v>
      </c>
      <c r="G2915">
        <v>0.870999992</v>
      </c>
      <c r="H2915">
        <v>974.42999269999996</v>
      </c>
    </row>
    <row r="2916" spans="1:8" x14ac:dyDescent="0.25">
      <c r="A2916" t="s">
        <v>236</v>
      </c>
      <c r="B2916" t="s">
        <v>879</v>
      </c>
      <c r="C2916" s="1">
        <v>45597</v>
      </c>
      <c r="D2916">
        <v>35619</v>
      </c>
      <c r="E2916">
        <v>1270570</v>
      </c>
      <c r="F2916">
        <v>6.49</v>
      </c>
      <c r="G2916">
        <v>0.96700000799999997</v>
      </c>
      <c r="H2916">
        <v>3090.570068</v>
      </c>
    </row>
    <row r="2917" spans="1:8" x14ac:dyDescent="0.25">
      <c r="A2917" t="s">
        <v>236</v>
      </c>
      <c r="B2917" t="s">
        <v>879</v>
      </c>
      <c r="C2917" s="1">
        <v>45627</v>
      </c>
      <c r="D2917">
        <v>29560</v>
      </c>
      <c r="E2917">
        <v>1300130</v>
      </c>
      <c r="F2917">
        <v>6.52</v>
      </c>
      <c r="G2917">
        <v>0.773999989</v>
      </c>
      <c r="H2917">
        <v>2101.1201169999999</v>
      </c>
    </row>
    <row r="2918" spans="1:8" x14ac:dyDescent="0.25">
      <c r="A2918" t="s">
        <v>237</v>
      </c>
      <c r="B2918" t="s">
        <v>879</v>
      </c>
      <c r="C2918" s="1">
        <v>44562</v>
      </c>
      <c r="D2918">
        <v>31421</v>
      </c>
      <c r="E2918">
        <v>31421</v>
      </c>
      <c r="F2918">
        <v>6.53</v>
      </c>
      <c r="G2918">
        <v>0.773999989</v>
      </c>
      <c r="H2918">
        <v>2932.969971</v>
      </c>
    </row>
    <row r="2919" spans="1:8" x14ac:dyDescent="0.25">
      <c r="A2919" t="s">
        <v>237</v>
      </c>
      <c r="B2919" t="s">
        <v>879</v>
      </c>
      <c r="C2919" s="1">
        <v>44593</v>
      </c>
      <c r="D2919">
        <v>37356</v>
      </c>
      <c r="E2919">
        <v>68777</v>
      </c>
      <c r="F2919">
        <v>6.37</v>
      </c>
      <c r="G2919">
        <v>0.92900002000000004</v>
      </c>
      <c r="H2919">
        <v>0</v>
      </c>
    </row>
    <row r="2920" spans="1:8" x14ac:dyDescent="0.25">
      <c r="A2920" t="s">
        <v>237</v>
      </c>
      <c r="B2920" t="s">
        <v>879</v>
      </c>
      <c r="C2920" s="1">
        <v>44621</v>
      </c>
      <c r="D2920">
        <v>33242</v>
      </c>
      <c r="E2920">
        <v>102019</v>
      </c>
      <c r="F2920">
        <v>6.37</v>
      </c>
      <c r="G2920">
        <v>0.709999979</v>
      </c>
      <c r="H2920">
        <v>0</v>
      </c>
    </row>
    <row r="2921" spans="1:8" x14ac:dyDescent="0.25">
      <c r="A2921" t="s">
        <v>237</v>
      </c>
      <c r="B2921" t="s">
        <v>879</v>
      </c>
      <c r="C2921" s="1">
        <v>44652</v>
      </c>
      <c r="D2921">
        <v>35003</v>
      </c>
      <c r="E2921">
        <v>137022</v>
      </c>
      <c r="F2921">
        <v>6.37</v>
      </c>
      <c r="G2921">
        <v>0.83300000399999996</v>
      </c>
      <c r="H2921">
        <v>0</v>
      </c>
    </row>
    <row r="2922" spans="1:8" x14ac:dyDescent="0.25">
      <c r="A2922" t="s">
        <v>237</v>
      </c>
      <c r="B2922" t="s">
        <v>879</v>
      </c>
      <c r="C2922" s="1">
        <v>44682</v>
      </c>
      <c r="D2922">
        <v>49721</v>
      </c>
      <c r="E2922">
        <v>186743</v>
      </c>
      <c r="F2922">
        <v>6.47</v>
      </c>
      <c r="G2922">
        <v>1.065000057</v>
      </c>
      <c r="H2922">
        <v>2054.1599120000001</v>
      </c>
    </row>
    <row r="2923" spans="1:8" x14ac:dyDescent="0.25">
      <c r="A2923" t="s">
        <v>237</v>
      </c>
      <c r="B2923" t="s">
        <v>879</v>
      </c>
      <c r="C2923" s="1">
        <v>44713</v>
      </c>
      <c r="D2923">
        <v>34262</v>
      </c>
      <c r="E2923">
        <v>221005</v>
      </c>
      <c r="F2923">
        <v>6.45</v>
      </c>
      <c r="G2923">
        <v>0.73299998</v>
      </c>
      <c r="H2923">
        <v>2780.3100589999999</v>
      </c>
    </row>
    <row r="2924" spans="1:8" x14ac:dyDescent="0.25">
      <c r="A2924" t="s">
        <v>237</v>
      </c>
      <c r="B2924" t="s">
        <v>879</v>
      </c>
      <c r="C2924" s="1">
        <v>44743</v>
      </c>
      <c r="D2924">
        <v>43772</v>
      </c>
      <c r="E2924">
        <v>264777</v>
      </c>
      <c r="F2924">
        <v>6.44</v>
      </c>
      <c r="G2924">
        <v>0.902999997</v>
      </c>
      <c r="H2924">
        <v>0</v>
      </c>
    </row>
    <row r="2925" spans="1:8" x14ac:dyDescent="0.25">
      <c r="A2925" t="s">
        <v>237</v>
      </c>
      <c r="B2925" t="s">
        <v>879</v>
      </c>
      <c r="C2925" s="1">
        <v>44774</v>
      </c>
      <c r="D2925">
        <v>32868</v>
      </c>
      <c r="E2925">
        <v>297645</v>
      </c>
      <c r="F2925">
        <v>6.45</v>
      </c>
      <c r="G2925">
        <v>0.58099997000000003</v>
      </c>
      <c r="H2925">
        <v>853.85998540000003</v>
      </c>
    </row>
    <row r="2926" spans="1:8" x14ac:dyDescent="0.25">
      <c r="A2926" t="s">
        <v>237</v>
      </c>
      <c r="B2926" t="s">
        <v>879</v>
      </c>
      <c r="C2926" s="1">
        <v>44805</v>
      </c>
      <c r="D2926">
        <v>34962</v>
      </c>
      <c r="E2926">
        <v>332607</v>
      </c>
      <c r="F2926">
        <v>6.47</v>
      </c>
      <c r="G2926">
        <v>0.866999984</v>
      </c>
      <c r="H2926">
        <v>1053.8000489999999</v>
      </c>
    </row>
    <row r="2927" spans="1:8" x14ac:dyDescent="0.25">
      <c r="A2927" t="s">
        <v>237</v>
      </c>
      <c r="B2927" t="s">
        <v>879</v>
      </c>
      <c r="C2927" s="1">
        <v>44835</v>
      </c>
      <c r="D2927">
        <v>40312</v>
      </c>
      <c r="E2927">
        <v>372919</v>
      </c>
      <c r="F2927">
        <v>6.49</v>
      </c>
      <c r="G2927">
        <v>1</v>
      </c>
      <c r="H2927">
        <v>4069.9399410000001</v>
      </c>
    </row>
    <row r="2928" spans="1:8" x14ac:dyDescent="0.25">
      <c r="A2928" t="s">
        <v>237</v>
      </c>
      <c r="B2928" t="s">
        <v>879</v>
      </c>
      <c r="C2928" s="1">
        <v>44866</v>
      </c>
      <c r="D2928">
        <v>39344</v>
      </c>
      <c r="E2928">
        <v>412263</v>
      </c>
      <c r="F2928">
        <v>6.48</v>
      </c>
      <c r="G2928">
        <v>0.96700000799999997</v>
      </c>
      <c r="H2928">
        <v>0</v>
      </c>
    </row>
    <row r="2929" spans="1:8" x14ac:dyDescent="0.25">
      <c r="A2929" t="s">
        <v>237</v>
      </c>
      <c r="B2929" t="s">
        <v>879</v>
      </c>
      <c r="C2929" s="1">
        <v>44896</v>
      </c>
      <c r="D2929">
        <v>28835</v>
      </c>
      <c r="E2929">
        <v>441098</v>
      </c>
      <c r="F2929">
        <v>6.54</v>
      </c>
      <c r="G2929">
        <v>0.644999981</v>
      </c>
      <c r="H2929">
        <v>8078.7299800000001</v>
      </c>
    </row>
    <row r="2930" spans="1:8" x14ac:dyDescent="0.25">
      <c r="A2930" t="s">
        <v>237</v>
      </c>
      <c r="B2930" t="s">
        <v>879</v>
      </c>
      <c r="C2930" s="1">
        <v>44927</v>
      </c>
      <c r="D2930">
        <v>32828</v>
      </c>
      <c r="E2930">
        <v>473926</v>
      </c>
      <c r="F2930">
        <v>6.51</v>
      </c>
      <c r="G2930">
        <v>0.644999981</v>
      </c>
      <c r="H2930">
        <v>0</v>
      </c>
    </row>
    <row r="2931" spans="1:8" x14ac:dyDescent="0.25">
      <c r="A2931" t="s">
        <v>237</v>
      </c>
      <c r="B2931" t="s">
        <v>879</v>
      </c>
      <c r="C2931" s="1">
        <v>44958</v>
      </c>
      <c r="D2931">
        <v>52810</v>
      </c>
      <c r="E2931">
        <v>526736</v>
      </c>
      <c r="F2931">
        <v>6.53</v>
      </c>
      <c r="G2931">
        <v>1.25</v>
      </c>
      <c r="H2931">
        <v>0</v>
      </c>
    </row>
    <row r="2932" spans="1:8" x14ac:dyDescent="0.25">
      <c r="A2932" t="s">
        <v>237</v>
      </c>
      <c r="B2932" t="s">
        <v>879</v>
      </c>
      <c r="C2932" s="1">
        <v>44986</v>
      </c>
      <c r="D2932">
        <v>51144</v>
      </c>
      <c r="E2932">
        <v>577880</v>
      </c>
      <c r="F2932">
        <v>6.55</v>
      </c>
      <c r="G2932">
        <v>1.065000057</v>
      </c>
      <c r="H2932">
        <v>243.1600037</v>
      </c>
    </row>
    <row r="2933" spans="1:8" x14ac:dyDescent="0.25">
      <c r="A2933" t="s">
        <v>237</v>
      </c>
      <c r="B2933" t="s">
        <v>879</v>
      </c>
      <c r="C2933" s="1">
        <v>45017</v>
      </c>
      <c r="D2933">
        <v>18562</v>
      </c>
      <c r="E2933">
        <v>596442</v>
      </c>
      <c r="F2933">
        <v>6.59</v>
      </c>
      <c r="G2933">
        <v>0.66699999600000004</v>
      </c>
      <c r="H2933">
        <v>0</v>
      </c>
    </row>
    <row r="2934" spans="1:8" x14ac:dyDescent="0.25">
      <c r="A2934" t="s">
        <v>237</v>
      </c>
      <c r="B2934" t="s">
        <v>879</v>
      </c>
      <c r="C2934" s="1">
        <v>45047</v>
      </c>
      <c r="D2934">
        <v>38872</v>
      </c>
      <c r="E2934">
        <v>635314</v>
      </c>
      <c r="F2934">
        <v>6.58</v>
      </c>
      <c r="G2934">
        <v>0.838999987</v>
      </c>
      <c r="H2934">
        <v>0</v>
      </c>
    </row>
    <row r="2935" spans="1:8" x14ac:dyDescent="0.25">
      <c r="A2935" t="s">
        <v>237</v>
      </c>
      <c r="B2935" t="s">
        <v>879</v>
      </c>
      <c r="C2935" s="1">
        <v>45078</v>
      </c>
      <c r="D2935">
        <v>32071</v>
      </c>
      <c r="E2935">
        <v>667385</v>
      </c>
      <c r="F2935">
        <v>6.53</v>
      </c>
      <c r="G2935">
        <v>0.73299998</v>
      </c>
      <c r="H2935">
        <v>7907.8500979999999</v>
      </c>
    </row>
    <row r="2936" spans="1:8" x14ac:dyDescent="0.25">
      <c r="A2936" t="s">
        <v>237</v>
      </c>
      <c r="B2936" t="s">
        <v>879</v>
      </c>
      <c r="C2936" s="1">
        <v>45108</v>
      </c>
      <c r="D2936">
        <v>40363</v>
      </c>
      <c r="E2936">
        <v>707748</v>
      </c>
      <c r="F2936">
        <v>6.52</v>
      </c>
      <c r="G2936">
        <v>0.838999987</v>
      </c>
      <c r="H2936">
        <v>118.3099976</v>
      </c>
    </row>
    <row r="2937" spans="1:8" x14ac:dyDescent="0.25">
      <c r="A2937" t="s">
        <v>237</v>
      </c>
      <c r="B2937" t="s">
        <v>879</v>
      </c>
      <c r="C2937" s="1">
        <v>45139</v>
      </c>
      <c r="D2937">
        <v>38663</v>
      </c>
      <c r="E2937">
        <v>746411</v>
      </c>
      <c r="F2937">
        <v>6.55</v>
      </c>
      <c r="G2937">
        <v>0.870999992</v>
      </c>
      <c r="H2937">
        <v>0</v>
      </c>
    </row>
    <row r="2938" spans="1:8" x14ac:dyDescent="0.25">
      <c r="A2938" t="s">
        <v>237</v>
      </c>
      <c r="B2938" t="s">
        <v>879</v>
      </c>
      <c r="C2938" s="1">
        <v>45170</v>
      </c>
      <c r="D2938">
        <v>38885</v>
      </c>
      <c r="E2938">
        <v>785296</v>
      </c>
      <c r="F2938">
        <v>6.62</v>
      </c>
      <c r="G2938">
        <v>0.93300002800000004</v>
      </c>
      <c r="H2938">
        <v>0</v>
      </c>
    </row>
    <row r="2939" spans="1:8" x14ac:dyDescent="0.25">
      <c r="A2939" t="s">
        <v>237</v>
      </c>
      <c r="B2939" t="s">
        <v>879</v>
      </c>
      <c r="C2939" s="1">
        <v>45200</v>
      </c>
      <c r="D2939">
        <v>35355</v>
      </c>
      <c r="E2939">
        <v>820651</v>
      </c>
      <c r="F2939">
        <v>6.63</v>
      </c>
      <c r="G2939">
        <v>0.644999981</v>
      </c>
      <c r="H2939">
        <v>7055.8500979999999</v>
      </c>
    </row>
    <row r="2940" spans="1:8" x14ac:dyDescent="0.25">
      <c r="A2940" t="s">
        <v>237</v>
      </c>
      <c r="B2940" t="s">
        <v>879</v>
      </c>
      <c r="C2940" s="1">
        <v>45231</v>
      </c>
      <c r="D2940">
        <v>35428</v>
      </c>
      <c r="E2940">
        <v>856079</v>
      </c>
      <c r="F2940">
        <v>6.53</v>
      </c>
      <c r="G2940">
        <v>0.73299998</v>
      </c>
      <c r="H2940">
        <v>0</v>
      </c>
    </row>
    <row r="2941" spans="1:8" x14ac:dyDescent="0.25">
      <c r="A2941" t="s">
        <v>237</v>
      </c>
      <c r="B2941" t="s">
        <v>879</v>
      </c>
      <c r="C2941" s="1">
        <v>45261</v>
      </c>
      <c r="D2941">
        <v>36337</v>
      </c>
      <c r="E2941">
        <v>892416</v>
      </c>
      <c r="F2941">
        <v>6.47</v>
      </c>
      <c r="G2941">
        <v>0.773999989</v>
      </c>
      <c r="H2941">
        <v>3282.73999</v>
      </c>
    </row>
    <row r="2942" spans="1:8" x14ac:dyDescent="0.25">
      <c r="A2942" t="s">
        <v>237</v>
      </c>
      <c r="B2942" t="s">
        <v>879</v>
      </c>
      <c r="C2942" s="1">
        <v>45292</v>
      </c>
      <c r="D2942">
        <v>43841</v>
      </c>
      <c r="E2942">
        <v>936257</v>
      </c>
      <c r="F2942">
        <v>6.46</v>
      </c>
      <c r="G2942">
        <v>0.967999995</v>
      </c>
      <c r="H2942">
        <v>0</v>
      </c>
    </row>
    <row r="2943" spans="1:8" x14ac:dyDescent="0.25">
      <c r="A2943" t="s">
        <v>237</v>
      </c>
      <c r="B2943" t="s">
        <v>879</v>
      </c>
      <c r="C2943" s="1">
        <v>45323</v>
      </c>
      <c r="D2943">
        <v>28690</v>
      </c>
      <c r="E2943">
        <v>964947</v>
      </c>
      <c r="F2943">
        <v>6.55</v>
      </c>
      <c r="G2943">
        <v>0.75900000300000003</v>
      </c>
      <c r="H2943">
        <v>4768.0200199999999</v>
      </c>
    </row>
    <row r="2944" spans="1:8" x14ac:dyDescent="0.25">
      <c r="A2944" t="s">
        <v>237</v>
      </c>
      <c r="B2944" t="s">
        <v>879</v>
      </c>
      <c r="C2944" s="1">
        <v>45352</v>
      </c>
      <c r="D2944">
        <v>34928</v>
      </c>
      <c r="E2944">
        <v>999875</v>
      </c>
      <c r="F2944">
        <v>6.52</v>
      </c>
      <c r="G2944">
        <v>0.709999979</v>
      </c>
      <c r="H2944">
        <v>0</v>
      </c>
    </row>
    <row r="2945" spans="1:8" x14ac:dyDescent="0.25">
      <c r="A2945" t="s">
        <v>237</v>
      </c>
      <c r="B2945" t="s">
        <v>879</v>
      </c>
      <c r="C2945" s="1">
        <v>45383</v>
      </c>
      <c r="D2945">
        <v>47253</v>
      </c>
      <c r="E2945">
        <v>1047128</v>
      </c>
      <c r="F2945">
        <v>6.51</v>
      </c>
      <c r="G2945">
        <v>0.96700000799999997</v>
      </c>
      <c r="H2945">
        <v>1243.1899410000001</v>
      </c>
    </row>
    <row r="2946" spans="1:8" x14ac:dyDescent="0.25">
      <c r="A2946" t="s">
        <v>237</v>
      </c>
      <c r="B2946" t="s">
        <v>879</v>
      </c>
      <c r="C2946" s="1">
        <v>45413</v>
      </c>
      <c r="D2946">
        <v>41048</v>
      </c>
      <c r="E2946">
        <v>1088176</v>
      </c>
      <c r="F2946">
        <v>6.48</v>
      </c>
      <c r="G2946">
        <v>0.805999994</v>
      </c>
      <c r="H2946">
        <v>0</v>
      </c>
    </row>
    <row r="2947" spans="1:8" x14ac:dyDescent="0.25">
      <c r="A2947" t="s">
        <v>237</v>
      </c>
      <c r="B2947" t="s">
        <v>879</v>
      </c>
      <c r="C2947" s="1">
        <v>45444</v>
      </c>
      <c r="D2947">
        <v>38459</v>
      </c>
      <c r="E2947">
        <v>1126635</v>
      </c>
      <c r="F2947">
        <v>6.52</v>
      </c>
      <c r="G2947">
        <v>0.80000001200000004</v>
      </c>
      <c r="H2947">
        <v>3387.780029</v>
      </c>
    </row>
    <row r="2948" spans="1:8" x14ac:dyDescent="0.25">
      <c r="A2948" t="s">
        <v>237</v>
      </c>
      <c r="B2948" t="s">
        <v>879</v>
      </c>
      <c r="C2948" s="1">
        <v>45474</v>
      </c>
      <c r="D2948">
        <v>42936</v>
      </c>
      <c r="E2948">
        <v>1169571</v>
      </c>
      <c r="F2948">
        <v>6.53</v>
      </c>
      <c r="G2948">
        <v>1.031999946</v>
      </c>
      <c r="H2948">
        <v>0</v>
      </c>
    </row>
    <row r="2949" spans="1:8" x14ac:dyDescent="0.25">
      <c r="A2949" t="s">
        <v>237</v>
      </c>
      <c r="B2949" t="s">
        <v>879</v>
      </c>
      <c r="C2949" s="1">
        <v>45505</v>
      </c>
      <c r="D2949">
        <v>40256</v>
      </c>
      <c r="E2949">
        <v>1209827</v>
      </c>
      <c r="F2949">
        <v>6.47</v>
      </c>
      <c r="G2949">
        <v>1.065000057</v>
      </c>
      <c r="H2949">
        <v>658.0900269</v>
      </c>
    </row>
    <row r="2950" spans="1:8" x14ac:dyDescent="0.25">
      <c r="A2950" t="s">
        <v>237</v>
      </c>
      <c r="B2950" t="s">
        <v>879</v>
      </c>
      <c r="C2950" s="1">
        <v>45536</v>
      </c>
      <c r="D2950">
        <v>42350</v>
      </c>
      <c r="E2950">
        <v>1252177</v>
      </c>
      <c r="F2950">
        <v>6.43</v>
      </c>
      <c r="G2950">
        <v>1.1000000240000001</v>
      </c>
      <c r="H2950">
        <v>510.92001340000002</v>
      </c>
    </row>
    <row r="2951" spans="1:8" x14ac:dyDescent="0.25">
      <c r="A2951" t="s">
        <v>237</v>
      </c>
      <c r="B2951" t="s">
        <v>879</v>
      </c>
      <c r="C2951" s="1">
        <v>45566</v>
      </c>
      <c r="D2951">
        <v>46479</v>
      </c>
      <c r="E2951">
        <v>1298656</v>
      </c>
      <c r="F2951">
        <v>6.41</v>
      </c>
      <c r="G2951">
        <v>0.935000002</v>
      </c>
      <c r="H2951">
        <v>0</v>
      </c>
    </row>
    <row r="2952" spans="1:8" x14ac:dyDescent="0.25">
      <c r="A2952" t="s">
        <v>237</v>
      </c>
      <c r="B2952" t="s">
        <v>879</v>
      </c>
      <c r="C2952" s="1">
        <v>45597</v>
      </c>
      <c r="D2952">
        <v>32314</v>
      </c>
      <c r="E2952">
        <v>1330970</v>
      </c>
      <c r="F2952">
        <v>6.49</v>
      </c>
      <c r="G2952">
        <v>0.80000001200000004</v>
      </c>
      <c r="H2952">
        <v>6458.2299800000001</v>
      </c>
    </row>
    <row r="2953" spans="1:8" x14ac:dyDescent="0.25">
      <c r="A2953" t="s">
        <v>237</v>
      </c>
      <c r="B2953" t="s">
        <v>879</v>
      </c>
      <c r="C2953" s="1">
        <v>45627</v>
      </c>
      <c r="D2953">
        <v>43462</v>
      </c>
      <c r="E2953">
        <v>1374432</v>
      </c>
      <c r="F2953">
        <v>6.43</v>
      </c>
      <c r="G2953">
        <v>0.902999997</v>
      </c>
      <c r="H2953">
        <v>0</v>
      </c>
    </row>
    <row r="2954" spans="1:8" x14ac:dyDescent="0.25">
      <c r="A2954" t="s">
        <v>238</v>
      </c>
      <c r="B2954" t="s">
        <v>880</v>
      </c>
      <c r="C2954" s="1">
        <v>44562</v>
      </c>
      <c r="D2954">
        <v>44889</v>
      </c>
      <c r="E2954">
        <v>44889</v>
      </c>
      <c r="F2954">
        <v>6.49</v>
      </c>
      <c r="G2954">
        <v>0.902999997</v>
      </c>
      <c r="H2954">
        <v>3112.76001</v>
      </c>
    </row>
    <row r="2955" spans="1:8" x14ac:dyDescent="0.25">
      <c r="A2955" t="s">
        <v>238</v>
      </c>
      <c r="B2955" t="s">
        <v>880</v>
      </c>
      <c r="C2955" s="1">
        <v>44593</v>
      </c>
      <c r="D2955">
        <v>18814</v>
      </c>
      <c r="E2955">
        <v>63703</v>
      </c>
      <c r="F2955">
        <v>6.39</v>
      </c>
      <c r="G2955">
        <v>0.463999987</v>
      </c>
      <c r="H2955">
        <v>1699.76001</v>
      </c>
    </row>
    <row r="2956" spans="1:8" x14ac:dyDescent="0.25">
      <c r="A2956" t="s">
        <v>238</v>
      </c>
      <c r="B2956" t="s">
        <v>880</v>
      </c>
      <c r="C2956" s="1">
        <v>44621</v>
      </c>
      <c r="D2956">
        <v>32574</v>
      </c>
      <c r="E2956">
        <v>96277</v>
      </c>
      <c r="F2956">
        <v>6.48</v>
      </c>
      <c r="G2956">
        <v>0.741999984</v>
      </c>
      <c r="H2956">
        <v>0</v>
      </c>
    </row>
    <row r="2957" spans="1:8" x14ac:dyDescent="0.25">
      <c r="A2957" t="s">
        <v>238</v>
      </c>
      <c r="B2957" t="s">
        <v>880</v>
      </c>
      <c r="C2957" s="1">
        <v>44652</v>
      </c>
      <c r="D2957">
        <v>32009</v>
      </c>
      <c r="E2957">
        <v>128286</v>
      </c>
      <c r="F2957">
        <v>6.48</v>
      </c>
      <c r="G2957">
        <v>0.96700000799999997</v>
      </c>
      <c r="H2957">
        <v>1771.920044</v>
      </c>
    </row>
    <row r="2958" spans="1:8" x14ac:dyDescent="0.25">
      <c r="A2958" t="s">
        <v>238</v>
      </c>
      <c r="B2958" t="s">
        <v>880</v>
      </c>
      <c r="C2958" s="1">
        <v>44682</v>
      </c>
      <c r="D2958">
        <v>22582</v>
      </c>
      <c r="E2958">
        <v>150868</v>
      </c>
      <c r="F2958">
        <v>6.57</v>
      </c>
      <c r="G2958">
        <v>0.644999981</v>
      </c>
      <c r="H2958">
        <v>0</v>
      </c>
    </row>
    <row r="2959" spans="1:8" x14ac:dyDescent="0.25">
      <c r="A2959" t="s">
        <v>238</v>
      </c>
      <c r="B2959" t="s">
        <v>880</v>
      </c>
      <c r="C2959" s="1">
        <v>44713</v>
      </c>
      <c r="D2959">
        <v>48774</v>
      </c>
      <c r="E2959">
        <v>199642</v>
      </c>
      <c r="F2959">
        <v>6.55</v>
      </c>
      <c r="G2959">
        <v>1.0670000310000001</v>
      </c>
      <c r="H2959">
        <v>2949.23999</v>
      </c>
    </row>
    <row r="2960" spans="1:8" x14ac:dyDescent="0.25">
      <c r="A2960" t="s">
        <v>238</v>
      </c>
      <c r="B2960" t="s">
        <v>880</v>
      </c>
      <c r="C2960" s="1">
        <v>44743</v>
      </c>
      <c r="D2960">
        <v>52663</v>
      </c>
      <c r="E2960">
        <v>252305</v>
      </c>
      <c r="F2960">
        <v>6.52</v>
      </c>
      <c r="G2960">
        <v>1</v>
      </c>
      <c r="H2960">
        <v>0</v>
      </c>
    </row>
    <row r="2961" spans="1:8" x14ac:dyDescent="0.25">
      <c r="A2961" t="s">
        <v>238</v>
      </c>
      <c r="B2961" t="s">
        <v>880</v>
      </c>
      <c r="C2961" s="1">
        <v>44774</v>
      </c>
      <c r="D2961">
        <v>51101</v>
      </c>
      <c r="E2961">
        <v>303406</v>
      </c>
      <c r="F2961">
        <v>6.57</v>
      </c>
      <c r="G2961">
        <v>0.902999997</v>
      </c>
      <c r="H2961">
        <v>955.79998780000005</v>
      </c>
    </row>
    <row r="2962" spans="1:8" x14ac:dyDescent="0.25">
      <c r="A2962" t="s">
        <v>238</v>
      </c>
      <c r="B2962" t="s">
        <v>880</v>
      </c>
      <c r="C2962" s="1">
        <v>44805</v>
      </c>
      <c r="D2962">
        <v>42113</v>
      </c>
      <c r="E2962">
        <v>345519</v>
      </c>
      <c r="F2962">
        <v>6.55</v>
      </c>
      <c r="G2962">
        <v>0.96700000799999997</v>
      </c>
      <c r="H2962">
        <v>0</v>
      </c>
    </row>
    <row r="2963" spans="1:8" x14ac:dyDescent="0.25">
      <c r="A2963" t="s">
        <v>238</v>
      </c>
      <c r="B2963" t="s">
        <v>880</v>
      </c>
      <c r="C2963" s="1">
        <v>44835</v>
      </c>
      <c r="D2963">
        <v>29354</v>
      </c>
      <c r="E2963">
        <v>374873</v>
      </c>
      <c r="F2963">
        <v>6.54</v>
      </c>
      <c r="G2963">
        <v>0.773999989</v>
      </c>
      <c r="H2963">
        <v>0</v>
      </c>
    </row>
    <row r="2964" spans="1:8" x14ac:dyDescent="0.25">
      <c r="A2964" t="s">
        <v>238</v>
      </c>
      <c r="B2964" t="s">
        <v>880</v>
      </c>
      <c r="C2964" s="1">
        <v>44866</v>
      </c>
      <c r="D2964">
        <v>40891</v>
      </c>
      <c r="E2964">
        <v>415764</v>
      </c>
      <c r="F2964">
        <v>6.46</v>
      </c>
      <c r="G2964">
        <v>0.89999997600000003</v>
      </c>
      <c r="H2964">
        <v>0</v>
      </c>
    </row>
    <row r="2965" spans="1:8" x14ac:dyDescent="0.25">
      <c r="A2965" t="s">
        <v>238</v>
      </c>
      <c r="B2965" t="s">
        <v>880</v>
      </c>
      <c r="C2965" s="1">
        <v>44896</v>
      </c>
      <c r="D2965">
        <v>41545</v>
      </c>
      <c r="E2965">
        <v>457309</v>
      </c>
      <c r="F2965">
        <v>6.48</v>
      </c>
      <c r="G2965">
        <v>0.838999987</v>
      </c>
      <c r="H2965">
        <v>782.92999269999996</v>
      </c>
    </row>
    <row r="2966" spans="1:8" x14ac:dyDescent="0.25">
      <c r="A2966" t="s">
        <v>238</v>
      </c>
      <c r="B2966" t="s">
        <v>880</v>
      </c>
      <c r="C2966" s="1">
        <v>44927</v>
      </c>
      <c r="D2966">
        <v>48938</v>
      </c>
      <c r="E2966">
        <v>506247</v>
      </c>
      <c r="F2966">
        <v>6.57</v>
      </c>
      <c r="G2966">
        <v>1.194000006</v>
      </c>
      <c r="H2966">
        <v>3385.6298830000001</v>
      </c>
    </row>
    <row r="2967" spans="1:8" x14ac:dyDescent="0.25">
      <c r="A2967" t="s">
        <v>238</v>
      </c>
      <c r="B2967" t="s">
        <v>880</v>
      </c>
      <c r="C2967" s="1">
        <v>44958</v>
      </c>
      <c r="D2967">
        <v>21290</v>
      </c>
      <c r="E2967">
        <v>527537</v>
      </c>
      <c r="F2967">
        <v>6.49</v>
      </c>
      <c r="G2967">
        <v>0.5</v>
      </c>
      <c r="H2967">
        <v>0</v>
      </c>
    </row>
    <row r="2968" spans="1:8" x14ac:dyDescent="0.25">
      <c r="A2968" t="s">
        <v>238</v>
      </c>
      <c r="B2968" t="s">
        <v>880</v>
      </c>
      <c r="C2968" s="1">
        <v>44986</v>
      </c>
      <c r="D2968">
        <v>38689</v>
      </c>
      <c r="E2968">
        <v>566226</v>
      </c>
      <c r="F2968">
        <v>6.49</v>
      </c>
      <c r="G2968">
        <v>0.805999994</v>
      </c>
      <c r="H2968">
        <v>799.71997069999998</v>
      </c>
    </row>
    <row r="2969" spans="1:8" x14ac:dyDescent="0.25">
      <c r="A2969" t="s">
        <v>238</v>
      </c>
      <c r="B2969" t="s">
        <v>880</v>
      </c>
      <c r="C2969" s="1">
        <v>45017</v>
      </c>
      <c r="D2969">
        <v>30506</v>
      </c>
      <c r="E2969">
        <v>596732</v>
      </c>
      <c r="F2969">
        <v>6.46</v>
      </c>
      <c r="G2969">
        <v>0.66699999600000004</v>
      </c>
      <c r="H2969">
        <v>3336.1000979999999</v>
      </c>
    </row>
    <row r="2970" spans="1:8" x14ac:dyDescent="0.25">
      <c r="A2970" t="s">
        <v>238</v>
      </c>
      <c r="B2970" t="s">
        <v>880</v>
      </c>
      <c r="C2970" s="1">
        <v>45047</v>
      </c>
      <c r="D2970">
        <v>24820</v>
      </c>
      <c r="E2970">
        <v>621552</v>
      </c>
      <c r="F2970">
        <v>6.53</v>
      </c>
      <c r="G2970">
        <v>0.612999976</v>
      </c>
      <c r="H2970">
        <v>0</v>
      </c>
    </row>
    <row r="2971" spans="1:8" x14ac:dyDescent="0.25">
      <c r="A2971" t="s">
        <v>238</v>
      </c>
      <c r="B2971" t="s">
        <v>880</v>
      </c>
      <c r="C2971" s="1">
        <v>45078</v>
      </c>
      <c r="D2971">
        <v>42025</v>
      </c>
      <c r="E2971">
        <v>663577</v>
      </c>
      <c r="F2971">
        <v>6.52</v>
      </c>
      <c r="G2971">
        <v>0.89999997600000003</v>
      </c>
      <c r="H2971">
        <v>0</v>
      </c>
    </row>
    <row r="2972" spans="1:8" x14ac:dyDescent="0.25">
      <c r="A2972" t="s">
        <v>238</v>
      </c>
      <c r="B2972" t="s">
        <v>880</v>
      </c>
      <c r="C2972" s="1">
        <v>45108</v>
      </c>
      <c r="D2972">
        <v>32486</v>
      </c>
      <c r="E2972">
        <v>696063</v>
      </c>
      <c r="F2972">
        <v>6.5</v>
      </c>
      <c r="G2972">
        <v>0.805999994</v>
      </c>
      <c r="H2972">
        <v>0</v>
      </c>
    </row>
    <row r="2973" spans="1:8" x14ac:dyDescent="0.25">
      <c r="A2973" t="s">
        <v>238</v>
      </c>
      <c r="B2973" t="s">
        <v>880</v>
      </c>
      <c r="C2973" s="1">
        <v>45139</v>
      </c>
      <c r="D2973">
        <v>20381</v>
      </c>
      <c r="E2973">
        <v>716444</v>
      </c>
      <c r="F2973">
        <v>6.53</v>
      </c>
      <c r="G2973">
        <v>0.48399999700000002</v>
      </c>
      <c r="H2973">
        <v>3347.4399410000001</v>
      </c>
    </row>
    <row r="2974" spans="1:8" x14ac:dyDescent="0.25">
      <c r="A2974" t="s">
        <v>238</v>
      </c>
      <c r="B2974" t="s">
        <v>880</v>
      </c>
      <c r="C2974" s="1">
        <v>45170</v>
      </c>
      <c r="D2974">
        <v>45228</v>
      </c>
      <c r="E2974">
        <v>761672</v>
      </c>
      <c r="F2974">
        <v>6.49</v>
      </c>
      <c r="G2974">
        <v>1.133000016</v>
      </c>
      <c r="H2974">
        <v>0</v>
      </c>
    </row>
    <row r="2975" spans="1:8" x14ac:dyDescent="0.25">
      <c r="A2975" t="s">
        <v>238</v>
      </c>
      <c r="B2975" t="s">
        <v>880</v>
      </c>
      <c r="C2975" s="1">
        <v>45200</v>
      </c>
      <c r="D2975">
        <v>41899</v>
      </c>
      <c r="E2975">
        <v>803571</v>
      </c>
      <c r="F2975">
        <v>6.44</v>
      </c>
      <c r="G2975">
        <v>0.741999984</v>
      </c>
      <c r="H2975">
        <v>0</v>
      </c>
    </row>
    <row r="2976" spans="1:8" x14ac:dyDescent="0.25">
      <c r="A2976" t="s">
        <v>238</v>
      </c>
      <c r="B2976" t="s">
        <v>880</v>
      </c>
      <c r="C2976" s="1">
        <v>45231</v>
      </c>
      <c r="D2976">
        <v>36988</v>
      </c>
      <c r="E2976">
        <v>840559</v>
      </c>
      <c r="F2976">
        <v>6.48</v>
      </c>
      <c r="G2976">
        <v>0.73299998</v>
      </c>
      <c r="H2976">
        <v>0</v>
      </c>
    </row>
    <row r="2977" spans="1:8" x14ac:dyDescent="0.25">
      <c r="A2977" t="s">
        <v>238</v>
      </c>
      <c r="B2977" t="s">
        <v>880</v>
      </c>
      <c r="C2977" s="1">
        <v>45261</v>
      </c>
      <c r="D2977">
        <v>28297</v>
      </c>
      <c r="E2977">
        <v>868856</v>
      </c>
      <c r="F2977">
        <v>6.47</v>
      </c>
      <c r="G2977">
        <v>0.58099997000000003</v>
      </c>
      <c r="H2977">
        <v>0</v>
      </c>
    </row>
    <row r="2978" spans="1:8" x14ac:dyDescent="0.25">
      <c r="A2978" t="s">
        <v>238</v>
      </c>
      <c r="B2978" t="s">
        <v>880</v>
      </c>
      <c r="C2978" s="1">
        <v>45292</v>
      </c>
      <c r="D2978">
        <v>56318</v>
      </c>
      <c r="E2978">
        <v>925174</v>
      </c>
      <c r="F2978">
        <v>6.5</v>
      </c>
      <c r="G2978">
        <v>1.128999949</v>
      </c>
      <c r="H2978">
        <v>3991.3400879999999</v>
      </c>
    </row>
    <row r="2979" spans="1:8" x14ac:dyDescent="0.25">
      <c r="A2979" t="s">
        <v>238</v>
      </c>
      <c r="B2979" t="s">
        <v>880</v>
      </c>
      <c r="C2979" s="1">
        <v>45323</v>
      </c>
      <c r="D2979">
        <v>34518</v>
      </c>
      <c r="E2979">
        <v>959692</v>
      </c>
      <c r="F2979">
        <v>6.46</v>
      </c>
      <c r="G2979">
        <v>0.72399997699999996</v>
      </c>
      <c r="H2979">
        <v>0</v>
      </c>
    </row>
    <row r="2980" spans="1:8" x14ac:dyDescent="0.25">
      <c r="A2980" t="s">
        <v>238</v>
      </c>
      <c r="B2980" t="s">
        <v>880</v>
      </c>
      <c r="C2980" s="1">
        <v>45352</v>
      </c>
      <c r="D2980">
        <v>40136</v>
      </c>
      <c r="E2980">
        <v>999828</v>
      </c>
      <c r="F2980">
        <v>6.4</v>
      </c>
      <c r="G2980">
        <v>0.967999995</v>
      </c>
      <c r="H2980">
        <v>0</v>
      </c>
    </row>
    <row r="2981" spans="1:8" x14ac:dyDescent="0.25">
      <c r="A2981" t="s">
        <v>238</v>
      </c>
      <c r="B2981" t="s">
        <v>880</v>
      </c>
      <c r="C2981" s="1">
        <v>45383</v>
      </c>
      <c r="D2981">
        <v>47864</v>
      </c>
      <c r="E2981">
        <v>1047692</v>
      </c>
      <c r="F2981">
        <v>6.44</v>
      </c>
      <c r="G2981">
        <v>1.133000016</v>
      </c>
      <c r="H2981">
        <v>0</v>
      </c>
    </row>
    <row r="2982" spans="1:8" x14ac:dyDescent="0.25">
      <c r="A2982" t="s">
        <v>238</v>
      </c>
      <c r="B2982" t="s">
        <v>880</v>
      </c>
      <c r="C2982" s="1">
        <v>45413</v>
      </c>
      <c r="D2982">
        <v>39076</v>
      </c>
      <c r="E2982">
        <v>1086768</v>
      </c>
      <c r="F2982">
        <v>6.37</v>
      </c>
      <c r="G2982">
        <v>0.805999994</v>
      </c>
      <c r="H2982">
        <v>0</v>
      </c>
    </row>
    <row r="2983" spans="1:8" x14ac:dyDescent="0.25">
      <c r="A2983" t="s">
        <v>238</v>
      </c>
      <c r="B2983" t="s">
        <v>880</v>
      </c>
      <c r="C2983" s="1">
        <v>45444</v>
      </c>
      <c r="D2983">
        <v>52518</v>
      </c>
      <c r="E2983">
        <v>1139286</v>
      </c>
      <c r="F2983">
        <v>6.49</v>
      </c>
      <c r="G2983">
        <v>1.1000000240000001</v>
      </c>
      <c r="H2983">
        <v>2203.8999020000001</v>
      </c>
    </row>
    <row r="2984" spans="1:8" x14ac:dyDescent="0.25">
      <c r="A2984" t="s">
        <v>238</v>
      </c>
      <c r="B2984" t="s">
        <v>880</v>
      </c>
      <c r="C2984" s="1">
        <v>45474</v>
      </c>
      <c r="D2984">
        <v>40765</v>
      </c>
      <c r="E2984">
        <v>1180051</v>
      </c>
      <c r="F2984">
        <v>6.41</v>
      </c>
      <c r="G2984">
        <v>0.935000002</v>
      </c>
      <c r="H2984">
        <v>0</v>
      </c>
    </row>
    <row r="2985" spans="1:8" x14ac:dyDescent="0.25">
      <c r="A2985" t="s">
        <v>238</v>
      </c>
      <c r="B2985" t="s">
        <v>880</v>
      </c>
      <c r="C2985" s="1">
        <v>45505</v>
      </c>
      <c r="D2985">
        <v>52783</v>
      </c>
      <c r="E2985">
        <v>1232834</v>
      </c>
      <c r="F2985">
        <v>6.4</v>
      </c>
      <c r="G2985">
        <v>1.128999949</v>
      </c>
      <c r="H2985">
        <v>2794.709961</v>
      </c>
    </row>
    <row r="2986" spans="1:8" x14ac:dyDescent="0.25">
      <c r="A2986" t="s">
        <v>238</v>
      </c>
      <c r="B2986" t="s">
        <v>880</v>
      </c>
      <c r="C2986" s="1">
        <v>45536</v>
      </c>
      <c r="D2986">
        <v>39127</v>
      </c>
      <c r="E2986">
        <v>1271961</v>
      </c>
      <c r="F2986">
        <v>6.4</v>
      </c>
      <c r="G2986">
        <v>0.73299998</v>
      </c>
      <c r="H2986">
        <v>0</v>
      </c>
    </row>
    <row r="2987" spans="1:8" x14ac:dyDescent="0.25">
      <c r="A2987" t="s">
        <v>238</v>
      </c>
      <c r="B2987" t="s">
        <v>880</v>
      </c>
      <c r="C2987" s="1">
        <v>45566</v>
      </c>
      <c r="D2987">
        <v>37863</v>
      </c>
      <c r="E2987">
        <v>1309824</v>
      </c>
      <c r="F2987">
        <v>6.46</v>
      </c>
      <c r="G2987">
        <v>0.838999987</v>
      </c>
      <c r="H2987">
        <v>0</v>
      </c>
    </row>
    <row r="2988" spans="1:8" x14ac:dyDescent="0.25">
      <c r="A2988" t="s">
        <v>238</v>
      </c>
      <c r="B2988" t="s">
        <v>880</v>
      </c>
      <c r="C2988" s="1">
        <v>45597</v>
      </c>
      <c r="D2988">
        <v>35782</v>
      </c>
      <c r="E2988">
        <v>1345606</v>
      </c>
      <c r="F2988">
        <v>6.54</v>
      </c>
      <c r="G2988">
        <v>0.76700002</v>
      </c>
      <c r="H2988">
        <v>0</v>
      </c>
    </row>
    <row r="2989" spans="1:8" x14ac:dyDescent="0.25">
      <c r="A2989" t="s">
        <v>238</v>
      </c>
      <c r="B2989" t="s">
        <v>880</v>
      </c>
      <c r="C2989" s="1">
        <v>45627</v>
      </c>
      <c r="D2989">
        <v>44099</v>
      </c>
      <c r="E2989">
        <v>1389705</v>
      </c>
      <c r="F2989">
        <v>6.54</v>
      </c>
      <c r="G2989">
        <v>0.902999997</v>
      </c>
      <c r="H2989">
        <v>0</v>
      </c>
    </row>
    <row r="2990" spans="1:8" x14ac:dyDescent="0.25">
      <c r="A2990" t="s">
        <v>239</v>
      </c>
      <c r="B2990" t="s">
        <v>879</v>
      </c>
      <c r="C2990" s="1">
        <v>44562</v>
      </c>
      <c r="D2990">
        <v>28421</v>
      </c>
      <c r="E2990">
        <v>28421</v>
      </c>
      <c r="F2990">
        <v>6.31</v>
      </c>
      <c r="G2990">
        <v>0.709999979</v>
      </c>
      <c r="H2990">
        <v>0</v>
      </c>
    </row>
    <row r="2991" spans="1:8" x14ac:dyDescent="0.25">
      <c r="A2991" t="s">
        <v>239</v>
      </c>
      <c r="B2991" t="s">
        <v>879</v>
      </c>
      <c r="C2991" s="1">
        <v>44593</v>
      </c>
      <c r="D2991">
        <v>29182</v>
      </c>
      <c r="E2991">
        <v>57603</v>
      </c>
      <c r="F2991">
        <v>6.35</v>
      </c>
      <c r="G2991">
        <v>0.713999987</v>
      </c>
      <c r="H2991">
        <v>0</v>
      </c>
    </row>
    <row r="2992" spans="1:8" x14ac:dyDescent="0.25">
      <c r="A2992" t="s">
        <v>239</v>
      </c>
      <c r="B2992" t="s">
        <v>879</v>
      </c>
      <c r="C2992" s="1">
        <v>44621</v>
      </c>
      <c r="D2992">
        <v>21325</v>
      </c>
      <c r="E2992">
        <v>78928</v>
      </c>
      <c r="F2992">
        <v>6.46</v>
      </c>
      <c r="G2992">
        <v>0.644999981</v>
      </c>
      <c r="H2992">
        <v>0</v>
      </c>
    </row>
    <row r="2993" spans="1:8" x14ac:dyDescent="0.25">
      <c r="A2993" t="s">
        <v>239</v>
      </c>
      <c r="B2993" t="s">
        <v>879</v>
      </c>
      <c r="C2993" s="1">
        <v>44652</v>
      </c>
      <c r="D2993">
        <v>45981</v>
      </c>
      <c r="E2993">
        <v>124909</v>
      </c>
      <c r="F2993">
        <v>6.5</v>
      </c>
      <c r="G2993">
        <v>0.96700000799999997</v>
      </c>
      <c r="H2993">
        <v>860.84997559999999</v>
      </c>
    </row>
    <row r="2994" spans="1:8" x14ac:dyDescent="0.25">
      <c r="A2994" t="s">
        <v>239</v>
      </c>
      <c r="B2994" t="s">
        <v>879</v>
      </c>
      <c r="C2994" s="1">
        <v>44682</v>
      </c>
      <c r="D2994">
        <v>30267</v>
      </c>
      <c r="E2994">
        <v>155176</v>
      </c>
      <c r="F2994">
        <v>6.56</v>
      </c>
      <c r="G2994">
        <v>0.902999997</v>
      </c>
      <c r="H2994">
        <v>381.07000729999999</v>
      </c>
    </row>
    <row r="2995" spans="1:8" x14ac:dyDescent="0.25">
      <c r="A2995" t="s">
        <v>239</v>
      </c>
      <c r="B2995" t="s">
        <v>879</v>
      </c>
      <c r="C2995" s="1">
        <v>44713</v>
      </c>
      <c r="D2995">
        <v>26641</v>
      </c>
      <c r="E2995">
        <v>181817</v>
      </c>
      <c r="F2995">
        <v>6.39</v>
      </c>
      <c r="G2995">
        <v>0.66699999600000004</v>
      </c>
      <c r="H2995">
        <v>369.51000979999998</v>
      </c>
    </row>
    <row r="2996" spans="1:8" x14ac:dyDescent="0.25">
      <c r="A2996" t="s">
        <v>239</v>
      </c>
      <c r="B2996" t="s">
        <v>879</v>
      </c>
      <c r="C2996" s="1">
        <v>44743</v>
      </c>
      <c r="D2996">
        <v>28376</v>
      </c>
      <c r="E2996">
        <v>210193</v>
      </c>
      <c r="F2996">
        <v>6.46</v>
      </c>
      <c r="G2996">
        <v>0.741999984</v>
      </c>
      <c r="H2996">
        <v>0</v>
      </c>
    </row>
    <row r="2997" spans="1:8" x14ac:dyDescent="0.25">
      <c r="A2997" t="s">
        <v>239</v>
      </c>
      <c r="B2997" t="s">
        <v>879</v>
      </c>
      <c r="C2997" s="1">
        <v>44774</v>
      </c>
      <c r="D2997">
        <v>24343</v>
      </c>
      <c r="E2997">
        <v>234536</v>
      </c>
      <c r="F2997">
        <v>6.4</v>
      </c>
      <c r="G2997">
        <v>0.547999978</v>
      </c>
      <c r="H2997">
        <v>0</v>
      </c>
    </row>
    <row r="2998" spans="1:8" x14ac:dyDescent="0.25">
      <c r="A2998" t="s">
        <v>239</v>
      </c>
      <c r="B2998" t="s">
        <v>879</v>
      </c>
      <c r="C2998" s="1">
        <v>44805</v>
      </c>
      <c r="D2998">
        <v>29144</v>
      </c>
      <c r="E2998">
        <v>263680</v>
      </c>
      <c r="F2998">
        <v>6.5</v>
      </c>
      <c r="G2998">
        <v>0.69999998799999996</v>
      </c>
      <c r="H2998">
        <v>2418.790039</v>
      </c>
    </row>
    <row r="2999" spans="1:8" x14ac:dyDescent="0.25">
      <c r="A2999" t="s">
        <v>239</v>
      </c>
      <c r="B2999" t="s">
        <v>879</v>
      </c>
      <c r="C2999" s="1">
        <v>44835</v>
      </c>
      <c r="D2999">
        <v>38013</v>
      </c>
      <c r="E2999">
        <v>301693</v>
      </c>
      <c r="F2999">
        <v>6.45</v>
      </c>
      <c r="G2999">
        <v>0.935000002</v>
      </c>
      <c r="H2999">
        <v>1077.099976</v>
      </c>
    </row>
    <row r="3000" spans="1:8" x14ac:dyDescent="0.25">
      <c r="A3000" t="s">
        <v>239</v>
      </c>
      <c r="B3000" t="s">
        <v>879</v>
      </c>
      <c r="C3000" s="1">
        <v>44866</v>
      </c>
      <c r="D3000">
        <v>27290</v>
      </c>
      <c r="E3000">
        <v>328983</v>
      </c>
      <c r="F3000">
        <v>6.56</v>
      </c>
      <c r="G3000">
        <v>0.69999998799999996</v>
      </c>
      <c r="H3000">
        <v>0</v>
      </c>
    </row>
    <row r="3001" spans="1:8" x14ac:dyDescent="0.25">
      <c r="A3001" t="s">
        <v>239</v>
      </c>
      <c r="B3001" t="s">
        <v>879</v>
      </c>
      <c r="C3001" s="1">
        <v>44896</v>
      </c>
      <c r="D3001">
        <v>45278</v>
      </c>
      <c r="E3001">
        <v>374261</v>
      </c>
      <c r="F3001">
        <v>6.55</v>
      </c>
      <c r="G3001">
        <v>0.838999987</v>
      </c>
      <c r="H3001">
        <v>707.20001219999995</v>
      </c>
    </row>
    <row r="3002" spans="1:8" x14ac:dyDescent="0.25">
      <c r="A3002" t="s">
        <v>239</v>
      </c>
      <c r="B3002" t="s">
        <v>879</v>
      </c>
      <c r="C3002" s="1">
        <v>44927</v>
      </c>
      <c r="D3002">
        <v>22938</v>
      </c>
      <c r="E3002">
        <v>397199</v>
      </c>
      <c r="F3002">
        <v>6.57</v>
      </c>
      <c r="G3002">
        <v>0.547999978</v>
      </c>
      <c r="H3002">
        <v>2319.080078</v>
      </c>
    </row>
    <row r="3003" spans="1:8" x14ac:dyDescent="0.25">
      <c r="A3003" t="s">
        <v>239</v>
      </c>
      <c r="B3003" t="s">
        <v>879</v>
      </c>
      <c r="C3003" s="1">
        <v>44958</v>
      </c>
      <c r="D3003">
        <v>19787</v>
      </c>
      <c r="E3003">
        <v>416986</v>
      </c>
      <c r="F3003">
        <v>6.52</v>
      </c>
      <c r="G3003">
        <v>0.536000013</v>
      </c>
      <c r="H3003">
        <v>1039.3100589999999</v>
      </c>
    </row>
    <row r="3004" spans="1:8" x14ac:dyDescent="0.25">
      <c r="A3004" t="s">
        <v>239</v>
      </c>
      <c r="B3004" t="s">
        <v>879</v>
      </c>
      <c r="C3004" s="1">
        <v>44986</v>
      </c>
      <c r="D3004">
        <v>42185</v>
      </c>
      <c r="E3004">
        <v>459171</v>
      </c>
      <c r="F3004">
        <v>6.53</v>
      </c>
      <c r="G3004">
        <v>1.097000003</v>
      </c>
      <c r="H3004">
        <v>0</v>
      </c>
    </row>
    <row r="3005" spans="1:8" x14ac:dyDescent="0.25">
      <c r="A3005" t="s">
        <v>239</v>
      </c>
      <c r="B3005" t="s">
        <v>879</v>
      </c>
      <c r="C3005" s="1">
        <v>45017</v>
      </c>
      <c r="D3005">
        <v>31661</v>
      </c>
      <c r="E3005">
        <v>490832</v>
      </c>
      <c r="F3005">
        <v>6.52</v>
      </c>
      <c r="G3005">
        <v>0.80000001200000004</v>
      </c>
      <c r="H3005">
        <v>5143.9799800000001</v>
      </c>
    </row>
    <row r="3006" spans="1:8" x14ac:dyDescent="0.25">
      <c r="A3006" t="s">
        <v>239</v>
      </c>
      <c r="B3006" t="s">
        <v>879</v>
      </c>
      <c r="C3006" s="1">
        <v>45047</v>
      </c>
      <c r="D3006">
        <v>39486</v>
      </c>
      <c r="E3006">
        <v>530318</v>
      </c>
      <c r="F3006">
        <v>6.51</v>
      </c>
      <c r="G3006">
        <v>0.773999989</v>
      </c>
      <c r="H3006">
        <v>1788.280029</v>
      </c>
    </row>
    <row r="3007" spans="1:8" x14ac:dyDescent="0.25">
      <c r="A3007" t="s">
        <v>239</v>
      </c>
      <c r="B3007" t="s">
        <v>879</v>
      </c>
      <c r="C3007" s="1">
        <v>45078</v>
      </c>
      <c r="D3007">
        <v>26036</v>
      </c>
      <c r="E3007">
        <v>556354</v>
      </c>
      <c r="F3007">
        <v>6.54</v>
      </c>
      <c r="G3007">
        <v>0.56699997199999996</v>
      </c>
      <c r="H3007">
        <v>0</v>
      </c>
    </row>
    <row r="3008" spans="1:8" x14ac:dyDescent="0.25">
      <c r="A3008" t="s">
        <v>239</v>
      </c>
      <c r="B3008" t="s">
        <v>879</v>
      </c>
      <c r="C3008" s="1">
        <v>45108</v>
      </c>
      <c r="D3008">
        <v>42593</v>
      </c>
      <c r="E3008">
        <v>598947</v>
      </c>
      <c r="F3008">
        <v>6.5</v>
      </c>
      <c r="G3008">
        <v>0.967999995</v>
      </c>
      <c r="H3008">
        <v>4914.6201170000004</v>
      </c>
    </row>
    <row r="3009" spans="1:8" x14ac:dyDescent="0.25">
      <c r="A3009" t="s">
        <v>239</v>
      </c>
      <c r="B3009" t="s">
        <v>879</v>
      </c>
      <c r="C3009" s="1">
        <v>45139</v>
      </c>
      <c r="D3009">
        <v>28462</v>
      </c>
      <c r="E3009">
        <v>627409</v>
      </c>
      <c r="F3009">
        <v>6.43</v>
      </c>
      <c r="G3009">
        <v>0.709999979</v>
      </c>
      <c r="H3009">
        <v>4840.419922</v>
      </c>
    </row>
    <row r="3010" spans="1:8" x14ac:dyDescent="0.25">
      <c r="A3010" t="s">
        <v>239</v>
      </c>
      <c r="B3010" t="s">
        <v>879</v>
      </c>
      <c r="C3010" s="1">
        <v>45170</v>
      </c>
      <c r="D3010">
        <v>37555</v>
      </c>
      <c r="E3010">
        <v>664964</v>
      </c>
      <c r="F3010">
        <v>6.44</v>
      </c>
      <c r="G3010">
        <v>0.80000001200000004</v>
      </c>
      <c r="H3010">
        <v>5939.7299800000001</v>
      </c>
    </row>
    <row r="3011" spans="1:8" x14ac:dyDescent="0.25">
      <c r="A3011" t="s">
        <v>239</v>
      </c>
      <c r="B3011" t="s">
        <v>879</v>
      </c>
      <c r="C3011" s="1">
        <v>45200</v>
      </c>
      <c r="D3011">
        <v>34613</v>
      </c>
      <c r="E3011">
        <v>699577</v>
      </c>
      <c r="F3011">
        <v>6.51</v>
      </c>
      <c r="G3011">
        <v>0.741999984</v>
      </c>
      <c r="H3011">
        <v>3575.0500489999999</v>
      </c>
    </row>
    <row r="3012" spans="1:8" x14ac:dyDescent="0.25">
      <c r="A3012" t="s">
        <v>239</v>
      </c>
      <c r="B3012" t="s">
        <v>879</v>
      </c>
      <c r="C3012" s="1">
        <v>45231</v>
      </c>
      <c r="D3012">
        <v>34706</v>
      </c>
      <c r="E3012">
        <v>734283</v>
      </c>
      <c r="F3012">
        <v>6.6</v>
      </c>
      <c r="G3012">
        <v>0.76700002</v>
      </c>
      <c r="H3012">
        <v>5448.8500979999999</v>
      </c>
    </row>
    <row r="3013" spans="1:8" x14ac:dyDescent="0.25">
      <c r="A3013" t="s">
        <v>239</v>
      </c>
      <c r="B3013" t="s">
        <v>879</v>
      </c>
      <c r="C3013" s="1">
        <v>45261</v>
      </c>
      <c r="D3013">
        <v>30195</v>
      </c>
      <c r="E3013">
        <v>764478</v>
      </c>
      <c r="F3013">
        <v>6.61</v>
      </c>
      <c r="G3013">
        <v>0.644999981</v>
      </c>
      <c r="H3013">
        <v>0</v>
      </c>
    </row>
    <row r="3014" spans="1:8" x14ac:dyDescent="0.25">
      <c r="A3014" t="s">
        <v>239</v>
      </c>
      <c r="B3014" t="s">
        <v>879</v>
      </c>
      <c r="C3014" s="1">
        <v>45292</v>
      </c>
      <c r="D3014">
        <v>28613</v>
      </c>
      <c r="E3014">
        <v>793091</v>
      </c>
      <c r="F3014">
        <v>6.59</v>
      </c>
      <c r="G3014">
        <v>0.741999984</v>
      </c>
      <c r="H3014">
        <v>0</v>
      </c>
    </row>
    <row r="3015" spans="1:8" x14ac:dyDescent="0.25">
      <c r="A3015" t="s">
        <v>239</v>
      </c>
      <c r="B3015" t="s">
        <v>879</v>
      </c>
      <c r="C3015" s="1">
        <v>45323</v>
      </c>
      <c r="D3015">
        <v>39376</v>
      </c>
      <c r="E3015">
        <v>832467</v>
      </c>
      <c r="F3015">
        <v>6.52</v>
      </c>
      <c r="G3015">
        <v>1.0340000389999999</v>
      </c>
      <c r="H3015">
        <v>526.6599731</v>
      </c>
    </row>
    <row r="3016" spans="1:8" x14ac:dyDescent="0.25">
      <c r="A3016" t="s">
        <v>239</v>
      </c>
      <c r="B3016" t="s">
        <v>879</v>
      </c>
      <c r="C3016" s="1">
        <v>45352</v>
      </c>
      <c r="D3016">
        <v>43551</v>
      </c>
      <c r="E3016">
        <v>876018</v>
      </c>
      <c r="F3016">
        <v>6.46</v>
      </c>
      <c r="G3016">
        <v>0.935000002</v>
      </c>
      <c r="H3016">
        <v>3188.1298830000001</v>
      </c>
    </row>
    <row r="3017" spans="1:8" x14ac:dyDescent="0.25">
      <c r="A3017" t="s">
        <v>239</v>
      </c>
      <c r="B3017" t="s">
        <v>879</v>
      </c>
      <c r="C3017" s="1">
        <v>45383</v>
      </c>
      <c r="D3017">
        <v>47815</v>
      </c>
      <c r="E3017">
        <v>923833</v>
      </c>
      <c r="F3017">
        <v>6.48</v>
      </c>
      <c r="G3017">
        <v>1.133000016</v>
      </c>
      <c r="H3017">
        <v>3684.75</v>
      </c>
    </row>
    <row r="3018" spans="1:8" x14ac:dyDescent="0.25">
      <c r="A3018" t="s">
        <v>239</v>
      </c>
      <c r="B3018" t="s">
        <v>879</v>
      </c>
      <c r="C3018" s="1">
        <v>45413</v>
      </c>
      <c r="D3018">
        <v>22132</v>
      </c>
      <c r="E3018">
        <v>945965</v>
      </c>
      <c r="F3018">
        <v>6.45</v>
      </c>
      <c r="G3018">
        <v>0.58099997000000003</v>
      </c>
      <c r="H3018">
        <v>0</v>
      </c>
    </row>
    <row r="3019" spans="1:8" x14ac:dyDescent="0.25">
      <c r="A3019" t="s">
        <v>239</v>
      </c>
      <c r="B3019" t="s">
        <v>879</v>
      </c>
      <c r="C3019" s="1">
        <v>45444</v>
      </c>
      <c r="D3019">
        <v>26771</v>
      </c>
      <c r="E3019">
        <v>972736</v>
      </c>
      <c r="F3019">
        <v>6.44</v>
      </c>
      <c r="G3019">
        <v>0.60000002399999997</v>
      </c>
      <c r="H3019">
        <v>0</v>
      </c>
    </row>
    <row r="3020" spans="1:8" x14ac:dyDescent="0.25">
      <c r="A3020" t="s">
        <v>239</v>
      </c>
      <c r="B3020" t="s">
        <v>879</v>
      </c>
      <c r="C3020" s="1">
        <v>45474</v>
      </c>
      <c r="D3020">
        <v>39570</v>
      </c>
      <c r="E3020">
        <v>1012306</v>
      </c>
      <c r="F3020">
        <v>6.43</v>
      </c>
      <c r="G3020">
        <v>0.967999995</v>
      </c>
      <c r="H3020">
        <v>0</v>
      </c>
    </row>
    <row r="3021" spans="1:8" x14ac:dyDescent="0.25">
      <c r="A3021" t="s">
        <v>239</v>
      </c>
      <c r="B3021" t="s">
        <v>879</v>
      </c>
      <c r="C3021" s="1">
        <v>45505</v>
      </c>
      <c r="D3021">
        <v>25490</v>
      </c>
      <c r="E3021">
        <v>1037796</v>
      </c>
      <c r="F3021">
        <v>6.52</v>
      </c>
      <c r="G3021">
        <v>0.709999979</v>
      </c>
      <c r="H3021">
        <v>0</v>
      </c>
    </row>
    <row r="3022" spans="1:8" x14ac:dyDescent="0.25">
      <c r="A3022" t="s">
        <v>239</v>
      </c>
      <c r="B3022" t="s">
        <v>879</v>
      </c>
      <c r="C3022" s="1">
        <v>45536</v>
      </c>
      <c r="D3022">
        <v>35213</v>
      </c>
      <c r="E3022">
        <v>1073009</v>
      </c>
      <c r="F3022">
        <v>6.53</v>
      </c>
      <c r="G3022">
        <v>0.80000001200000004</v>
      </c>
      <c r="H3022">
        <v>0</v>
      </c>
    </row>
    <row r="3023" spans="1:8" x14ac:dyDescent="0.25">
      <c r="A3023" t="s">
        <v>239</v>
      </c>
      <c r="B3023" t="s">
        <v>879</v>
      </c>
      <c r="C3023" s="1">
        <v>45566</v>
      </c>
      <c r="D3023">
        <v>27396</v>
      </c>
      <c r="E3023">
        <v>1100405</v>
      </c>
      <c r="F3023">
        <v>6.61</v>
      </c>
      <c r="G3023">
        <v>0.612999976</v>
      </c>
      <c r="H3023">
        <v>1606.5200199999999</v>
      </c>
    </row>
    <row r="3024" spans="1:8" x14ac:dyDescent="0.25">
      <c r="A3024" t="s">
        <v>239</v>
      </c>
      <c r="B3024" t="s">
        <v>879</v>
      </c>
      <c r="C3024" s="1">
        <v>45597</v>
      </c>
      <c r="D3024">
        <v>49464</v>
      </c>
      <c r="E3024">
        <v>1149869</v>
      </c>
      <c r="F3024">
        <v>6.56</v>
      </c>
      <c r="G3024">
        <v>1.0329999919999999</v>
      </c>
      <c r="H3024">
        <v>0</v>
      </c>
    </row>
    <row r="3025" spans="1:8" x14ac:dyDescent="0.25">
      <c r="A3025" t="s">
        <v>239</v>
      </c>
      <c r="B3025" t="s">
        <v>879</v>
      </c>
      <c r="C3025" s="1">
        <v>45627</v>
      </c>
      <c r="D3025">
        <v>49639</v>
      </c>
      <c r="E3025">
        <v>1199508</v>
      </c>
      <c r="F3025">
        <v>6.55</v>
      </c>
      <c r="G3025">
        <v>1</v>
      </c>
      <c r="H3025">
        <v>0</v>
      </c>
    </row>
    <row r="3026" spans="1:8" x14ac:dyDescent="0.25">
      <c r="A3026" t="s">
        <v>240</v>
      </c>
      <c r="B3026" t="s">
        <v>876</v>
      </c>
      <c r="C3026" s="1">
        <v>44562</v>
      </c>
      <c r="D3026">
        <v>38069</v>
      </c>
      <c r="E3026">
        <v>38069</v>
      </c>
      <c r="F3026">
        <v>6.27</v>
      </c>
      <c r="G3026">
        <v>0.741999984</v>
      </c>
      <c r="H3026">
        <v>2107.219971</v>
      </c>
    </row>
    <row r="3027" spans="1:8" x14ac:dyDescent="0.25">
      <c r="A3027" t="s">
        <v>240</v>
      </c>
      <c r="B3027" t="s">
        <v>876</v>
      </c>
      <c r="C3027" s="1">
        <v>44593</v>
      </c>
      <c r="D3027">
        <v>43514</v>
      </c>
      <c r="E3027">
        <v>81583</v>
      </c>
      <c r="F3027">
        <v>6.3</v>
      </c>
      <c r="G3027">
        <v>1.1790000199999999</v>
      </c>
      <c r="H3027">
        <v>0</v>
      </c>
    </row>
    <row r="3028" spans="1:8" x14ac:dyDescent="0.25">
      <c r="A3028" t="s">
        <v>240</v>
      </c>
      <c r="B3028" t="s">
        <v>876</v>
      </c>
      <c r="C3028" s="1">
        <v>44621</v>
      </c>
      <c r="D3028">
        <v>34514</v>
      </c>
      <c r="E3028">
        <v>116097</v>
      </c>
      <c r="F3028">
        <v>6.34</v>
      </c>
      <c r="G3028">
        <v>0.741999984</v>
      </c>
      <c r="H3028">
        <v>1118.6400149999999</v>
      </c>
    </row>
    <row r="3029" spans="1:8" x14ac:dyDescent="0.25">
      <c r="A3029" t="s">
        <v>240</v>
      </c>
      <c r="B3029" t="s">
        <v>876</v>
      </c>
      <c r="C3029" s="1">
        <v>44652</v>
      </c>
      <c r="D3029">
        <v>29713</v>
      </c>
      <c r="E3029">
        <v>145810</v>
      </c>
      <c r="F3029">
        <v>6.44</v>
      </c>
      <c r="G3029">
        <v>0.76700002</v>
      </c>
      <c r="H3029">
        <v>1042.0500489999999</v>
      </c>
    </row>
    <row r="3030" spans="1:8" x14ac:dyDescent="0.25">
      <c r="A3030" t="s">
        <v>240</v>
      </c>
      <c r="B3030" t="s">
        <v>876</v>
      </c>
      <c r="C3030" s="1">
        <v>44682</v>
      </c>
      <c r="D3030">
        <v>46071</v>
      </c>
      <c r="E3030">
        <v>191881</v>
      </c>
      <c r="F3030">
        <v>6.55</v>
      </c>
      <c r="G3030">
        <v>0.902999997</v>
      </c>
      <c r="H3030">
        <v>0</v>
      </c>
    </row>
    <row r="3031" spans="1:8" x14ac:dyDescent="0.25">
      <c r="A3031" t="s">
        <v>240</v>
      </c>
      <c r="B3031" t="s">
        <v>876</v>
      </c>
      <c r="C3031" s="1">
        <v>44713</v>
      </c>
      <c r="D3031">
        <v>34224</v>
      </c>
      <c r="E3031">
        <v>226105</v>
      </c>
      <c r="F3031">
        <v>6.54</v>
      </c>
      <c r="G3031">
        <v>0.80000001200000004</v>
      </c>
      <c r="H3031">
        <v>0</v>
      </c>
    </row>
    <row r="3032" spans="1:8" x14ac:dyDescent="0.25">
      <c r="A3032" t="s">
        <v>240</v>
      </c>
      <c r="B3032" t="s">
        <v>876</v>
      </c>
      <c r="C3032" s="1">
        <v>44743</v>
      </c>
      <c r="D3032">
        <v>31828</v>
      </c>
      <c r="E3032">
        <v>257933</v>
      </c>
      <c r="F3032">
        <v>6.55</v>
      </c>
      <c r="G3032">
        <v>0.58099997000000003</v>
      </c>
      <c r="H3032">
        <v>0</v>
      </c>
    </row>
    <row r="3033" spans="1:8" x14ac:dyDescent="0.25">
      <c r="A3033" t="s">
        <v>240</v>
      </c>
      <c r="B3033" t="s">
        <v>876</v>
      </c>
      <c r="C3033" s="1">
        <v>44774</v>
      </c>
      <c r="D3033">
        <v>46001</v>
      </c>
      <c r="E3033">
        <v>303934</v>
      </c>
      <c r="F3033">
        <v>6.48</v>
      </c>
      <c r="G3033">
        <v>0.935000002</v>
      </c>
      <c r="H3033">
        <v>2680.9499510000001</v>
      </c>
    </row>
    <row r="3034" spans="1:8" x14ac:dyDescent="0.25">
      <c r="A3034" t="s">
        <v>240</v>
      </c>
      <c r="B3034" t="s">
        <v>876</v>
      </c>
      <c r="C3034" s="1">
        <v>44805</v>
      </c>
      <c r="D3034">
        <v>40770</v>
      </c>
      <c r="E3034">
        <v>344704</v>
      </c>
      <c r="F3034">
        <v>6.55</v>
      </c>
      <c r="G3034">
        <v>0.866999984</v>
      </c>
      <c r="H3034">
        <v>0</v>
      </c>
    </row>
    <row r="3035" spans="1:8" x14ac:dyDescent="0.25">
      <c r="A3035" t="s">
        <v>240</v>
      </c>
      <c r="B3035" t="s">
        <v>876</v>
      </c>
      <c r="C3035" s="1">
        <v>44835</v>
      </c>
      <c r="D3035">
        <v>40217</v>
      </c>
      <c r="E3035">
        <v>384921</v>
      </c>
      <c r="F3035">
        <v>6.51</v>
      </c>
      <c r="G3035">
        <v>0.870999992</v>
      </c>
      <c r="H3035">
        <v>3376.110107</v>
      </c>
    </row>
    <row r="3036" spans="1:8" x14ac:dyDescent="0.25">
      <c r="A3036" t="s">
        <v>240</v>
      </c>
      <c r="B3036" t="s">
        <v>876</v>
      </c>
      <c r="C3036" s="1">
        <v>44866</v>
      </c>
      <c r="D3036">
        <v>25503</v>
      </c>
      <c r="E3036">
        <v>410424</v>
      </c>
      <c r="F3036">
        <v>6.49</v>
      </c>
      <c r="G3036">
        <v>0.633000016</v>
      </c>
      <c r="H3036">
        <v>2570.929932</v>
      </c>
    </row>
    <row r="3037" spans="1:8" x14ac:dyDescent="0.25">
      <c r="A3037" t="s">
        <v>240</v>
      </c>
      <c r="B3037" t="s">
        <v>876</v>
      </c>
      <c r="C3037" s="1">
        <v>44896</v>
      </c>
      <c r="D3037">
        <v>28939</v>
      </c>
      <c r="E3037">
        <v>439363</v>
      </c>
      <c r="F3037">
        <v>6.46</v>
      </c>
      <c r="G3037">
        <v>0.644999981</v>
      </c>
      <c r="H3037">
        <v>3055.3000489999999</v>
      </c>
    </row>
    <row r="3038" spans="1:8" x14ac:dyDescent="0.25">
      <c r="A3038" t="s">
        <v>240</v>
      </c>
      <c r="B3038" t="s">
        <v>876</v>
      </c>
      <c r="C3038" s="1">
        <v>44927</v>
      </c>
      <c r="D3038">
        <v>16447</v>
      </c>
      <c r="E3038">
        <v>455810</v>
      </c>
      <c r="F3038">
        <v>6.47</v>
      </c>
      <c r="G3038">
        <v>0.38699999499999999</v>
      </c>
      <c r="H3038">
        <v>1455.48999</v>
      </c>
    </row>
    <row r="3039" spans="1:8" x14ac:dyDescent="0.25">
      <c r="A3039" t="s">
        <v>240</v>
      </c>
      <c r="B3039" t="s">
        <v>876</v>
      </c>
      <c r="C3039" s="1">
        <v>44958</v>
      </c>
      <c r="D3039">
        <v>31571</v>
      </c>
      <c r="E3039">
        <v>487381</v>
      </c>
      <c r="F3039">
        <v>6.54</v>
      </c>
      <c r="G3039">
        <v>0.786000013</v>
      </c>
      <c r="H3039">
        <v>0</v>
      </c>
    </row>
    <row r="3040" spans="1:8" x14ac:dyDescent="0.25">
      <c r="A3040" t="s">
        <v>240</v>
      </c>
      <c r="B3040" t="s">
        <v>876</v>
      </c>
      <c r="C3040" s="1">
        <v>44986</v>
      </c>
      <c r="D3040">
        <v>43951</v>
      </c>
      <c r="E3040">
        <v>531332</v>
      </c>
      <c r="F3040">
        <v>6.59</v>
      </c>
      <c r="G3040">
        <v>0.935000002</v>
      </c>
      <c r="H3040">
        <v>3748.1201169999999</v>
      </c>
    </row>
    <row r="3041" spans="1:8" x14ac:dyDescent="0.25">
      <c r="A3041" t="s">
        <v>240</v>
      </c>
      <c r="B3041" t="s">
        <v>876</v>
      </c>
      <c r="C3041" s="1">
        <v>45017</v>
      </c>
      <c r="D3041">
        <v>28667</v>
      </c>
      <c r="E3041">
        <v>559999</v>
      </c>
      <c r="F3041">
        <v>6.51</v>
      </c>
      <c r="G3041">
        <v>0.66699999600000004</v>
      </c>
      <c r="H3041">
        <v>0</v>
      </c>
    </row>
    <row r="3042" spans="1:8" x14ac:dyDescent="0.25">
      <c r="A3042" t="s">
        <v>240</v>
      </c>
      <c r="B3042" t="s">
        <v>876</v>
      </c>
      <c r="C3042" s="1">
        <v>45047</v>
      </c>
      <c r="D3042">
        <v>40539</v>
      </c>
      <c r="E3042">
        <v>600538</v>
      </c>
      <c r="F3042">
        <v>6.48</v>
      </c>
      <c r="G3042">
        <v>0.838999987</v>
      </c>
      <c r="H3042">
        <v>205.7599945</v>
      </c>
    </row>
    <row r="3043" spans="1:8" x14ac:dyDescent="0.25">
      <c r="A3043" t="s">
        <v>240</v>
      </c>
      <c r="B3043" t="s">
        <v>876</v>
      </c>
      <c r="C3043" s="1">
        <v>45078</v>
      </c>
      <c r="D3043">
        <v>51695</v>
      </c>
      <c r="E3043">
        <v>652233</v>
      </c>
      <c r="F3043">
        <v>6.46</v>
      </c>
      <c r="G3043">
        <v>1.133000016</v>
      </c>
      <c r="H3043">
        <v>0</v>
      </c>
    </row>
    <row r="3044" spans="1:8" x14ac:dyDescent="0.25">
      <c r="A3044" t="s">
        <v>240</v>
      </c>
      <c r="B3044" t="s">
        <v>876</v>
      </c>
      <c r="C3044" s="1">
        <v>45108</v>
      </c>
      <c r="D3044">
        <v>38314</v>
      </c>
      <c r="E3044">
        <v>690547</v>
      </c>
      <c r="F3044">
        <v>6.56</v>
      </c>
      <c r="G3044">
        <v>0.870999992</v>
      </c>
      <c r="H3044">
        <v>0</v>
      </c>
    </row>
    <row r="3045" spans="1:8" x14ac:dyDescent="0.25">
      <c r="A3045" t="s">
        <v>240</v>
      </c>
      <c r="B3045" t="s">
        <v>876</v>
      </c>
      <c r="C3045" s="1">
        <v>45139</v>
      </c>
      <c r="D3045">
        <v>24255</v>
      </c>
      <c r="E3045">
        <v>714802</v>
      </c>
      <c r="F3045">
        <v>6.63</v>
      </c>
      <c r="G3045">
        <v>0.644999981</v>
      </c>
      <c r="H3045">
        <v>1482.150024</v>
      </c>
    </row>
    <row r="3046" spans="1:8" x14ac:dyDescent="0.25">
      <c r="A3046" t="s">
        <v>240</v>
      </c>
      <c r="B3046" t="s">
        <v>876</v>
      </c>
      <c r="C3046" s="1">
        <v>45170</v>
      </c>
      <c r="D3046">
        <v>44920</v>
      </c>
      <c r="E3046">
        <v>759722</v>
      </c>
      <c r="F3046">
        <v>6.6</v>
      </c>
      <c r="G3046">
        <v>1.0329999919999999</v>
      </c>
      <c r="H3046">
        <v>1022.450012</v>
      </c>
    </row>
    <row r="3047" spans="1:8" x14ac:dyDescent="0.25">
      <c r="A3047" t="s">
        <v>240</v>
      </c>
      <c r="B3047" t="s">
        <v>876</v>
      </c>
      <c r="C3047" s="1">
        <v>45200</v>
      </c>
      <c r="D3047">
        <v>26592</v>
      </c>
      <c r="E3047">
        <v>786314</v>
      </c>
      <c r="F3047">
        <v>6.61</v>
      </c>
      <c r="G3047">
        <v>0.709999979</v>
      </c>
      <c r="H3047">
        <v>4648.7202150000003</v>
      </c>
    </row>
    <row r="3048" spans="1:8" x14ac:dyDescent="0.25">
      <c r="A3048" t="s">
        <v>240</v>
      </c>
      <c r="B3048" t="s">
        <v>876</v>
      </c>
      <c r="C3048" s="1">
        <v>45231</v>
      </c>
      <c r="D3048">
        <v>41260</v>
      </c>
      <c r="E3048">
        <v>827574</v>
      </c>
      <c r="F3048">
        <v>6.56</v>
      </c>
      <c r="G3048">
        <v>0.83300000399999996</v>
      </c>
      <c r="H3048">
        <v>0</v>
      </c>
    </row>
    <row r="3049" spans="1:8" x14ac:dyDescent="0.25">
      <c r="A3049" t="s">
        <v>240</v>
      </c>
      <c r="B3049" t="s">
        <v>876</v>
      </c>
      <c r="C3049" s="1">
        <v>45261</v>
      </c>
      <c r="D3049">
        <v>41251</v>
      </c>
      <c r="E3049">
        <v>868825</v>
      </c>
      <c r="F3049">
        <v>6.5</v>
      </c>
      <c r="G3049">
        <v>0.773999989</v>
      </c>
      <c r="H3049">
        <v>629.26000980000003</v>
      </c>
    </row>
    <row r="3050" spans="1:8" x14ac:dyDescent="0.25">
      <c r="A3050" t="s">
        <v>240</v>
      </c>
      <c r="B3050" t="s">
        <v>876</v>
      </c>
      <c r="C3050" s="1">
        <v>45292</v>
      </c>
      <c r="D3050">
        <v>41071</v>
      </c>
      <c r="E3050">
        <v>909896</v>
      </c>
      <c r="F3050">
        <v>6.51</v>
      </c>
      <c r="G3050">
        <v>1.031999946</v>
      </c>
      <c r="H3050">
        <v>996.98999019999997</v>
      </c>
    </row>
    <row r="3051" spans="1:8" x14ac:dyDescent="0.25">
      <c r="A3051" t="s">
        <v>240</v>
      </c>
      <c r="B3051" t="s">
        <v>876</v>
      </c>
      <c r="C3051" s="1">
        <v>45323</v>
      </c>
      <c r="D3051">
        <v>17762</v>
      </c>
      <c r="E3051">
        <v>927658</v>
      </c>
      <c r="F3051">
        <v>6.55</v>
      </c>
      <c r="G3051">
        <v>0.48300000999999998</v>
      </c>
      <c r="H3051">
        <v>1689.0500489999999</v>
      </c>
    </row>
    <row r="3052" spans="1:8" x14ac:dyDescent="0.25">
      <c r="A3052" t="s">
        <v>240</v>
      </c>
      <c r="B3052" t="s">
        <v>876</v>
      </c>
      <c r="C3052" s="1">
        <v>45352</v>
      </c>
      <c r="D3052">
        <v>26025</v>
      </c>
      <c r="E3052">
        <v>953683</v>
      </c>
      <c r="F3052">
        <v>6.63</v>
      </c>
      <c r="G3052">
        <v>0.612999976</v>
      </c>
      <c r="H3052">
        <v>1256.349976</v>
      </c>
    </row>
    <row r="3053" spans="1:8" x14ac:dyDescent="0.25">
      <c r="A3053" t="s">
        <v>240</v>
      </c>
      <c r="B3053" t="s">
        <v>876</v>
      </c>
      <c r="C3053" s="1">
        <v>45383</v>
      </c>
      <c r="D3053">
        <v>44905</v>
      </c>
      <c r="E3053">
        <v>998588</v>
      </c>
      <c r="F3053">
        <v>6.55</v>
      </c>
      <c r="G3053">
        <v>0.93300002800000004</v>
      </c>
      <c r="H3053">
        <v>1493.8000489999999</v>
      </c>
    </row>
    <row r="3054" spans="1:8" x14ac:dyDescent="0.25">
      <c r="A3054" t="s">
        <v>240</v>
      </c>
      <c r="B3054" t="s">
        <v>876</v>
      </c>
      <c r="C3054" s="1">
        <v>45413</v>
      </c>
      <c r="D3054">
        <v>39723</v>
      </c>
      <c r="E3054">
        <v>1038311</v>
      </c>
      <c r="F3054">
        <v>6.45</v>
      </c>
      <c r="G3054">
        <v>0.902999997</v>
      </c>
      <c r="H3054">
        <v>629.9099731</v>
      </c>
    </row>
    <row r="3055" spans="1:8" x14ac:dyDescent="0.25">
      <c r="A3055" t="s">
        <v>240</v>
      </c>
      <c r="B3055" t="s">
        <v>876</v>
      </c>
      <c r="C3055" s="1">
        <v>45444</v>
      </c>
      <c r="D3055">
        <v>41137</v>
      </c>
      <c r="E3055">
        <v>1079448</v>
      </c>
      <c r="F3055">
        <v>6.42</v>
      </c>
      <c r="G3055">
        <v>0.93300002800000004</v>
      </c>
      <c r="H3055">
        <v>3155.1000979999999</v>
      </c>
    </row>
    <row r="3056" spans="1:8" x14ac:dyDescent="0.25">
      <c r="A3056" t="s">
        <v>240</v>
      </c>
      <c r="B3056" t="s">
        <v>876</v>
      </c>
      <c r="C3056" s="1">
        <v>45474</v>
      </c>
      <c r="D3056">
        <v>35322</v>
      </c>
      <c r="E3056">
        <v>1114770</v>
      </c>
      <c r="F3056">
        <v>6.43</v>
      </c>
      <c r="G3056">
        <v>0.902999997</v>
      </c>
      <c r="H3056">
        <v>0</v>
      </c>
    </row>
    <row r="3057" spans="1:8" x14ac:dyDescent="0.25">
      <c r="A3057" t="s">
        <v>240</v>
      </c>
      <c r="B3057" t="s">
        <v>876</v>
      </c>
      <c r="C3057" s="1">
        <v>45505</v>
      </c>
      <c r="D3057">
        <v>46949</v>
      </c>
      <c r="E3057">
        <v>1161719</v>
      </c>
      <c r="F3057">
        <v>6.46</v>
      </c>
      <c r="G3057">
        <v>1.031999946</v>
      </c>
      <c r="H3057">
        <v>0</v>
      </c>
    </row>
    <row r="3058" spans="1:8" x14ac:dyDescent="0.25">
      <c r="A3058" t="s">
        <v>240</v>
      </c>
      <c r="B3058" t="s">
        <v>876</v>
      </c>
      <c r="C3058" s="1">
        <v>45536</v>
      </c>
      <c r="D3058">
        <v>42873</v>
      </c>
      <c r="E3058">
        <v>1204592</v>
      </c>
      <c r="F3058">
        <v>6.47</v>
      </c>
      <c r="G3058">
        <v>1.133000016</v>
      </c>
      <c r="H3058">
        <v>0</v>
      </c>
    </row>
    <row r="3059" spans="1:8" x14ac:dyDescent="0.25">
      <c r="A3059" t="s">
        <v>240</v>
      </c>
      <c r="B3059" t="s">
        <v>876</v>
      </c>
      <c r="C3059" s="1">
        <v>45566</v>
      </c>
      <c r="D3059">
        <v>43590</v>
      </c>
      <c r="E3059">
        <v>1248182</v>
      </c>
      <c r="F3059">
        <v>6.51</v>
      </c>
      <c r="G3059">
        <v>1</v>
      </c>
      <c r="H3059">
        <v>1620.530029</v>
      </c>
    </row>
    <row r="3060" spans="1:8" x14ac:dyDescent="0.25">
      <c r="A3060" t="s">
        <v>240</v>
      </c>
      <c r="B3060" t="s">
        <v>876</v>
      </c>
      <c r="C3060" s="1">
        <v>45597</v>
      </c>
      <c r="D3060">
        <v>33034</v>
      </c>
      <c r="E3060">
        <v>1281216</v>
      </c>
      <c r="F3060">
        <v>6.53</v>
      </c>
      <c r="G3060">
        <v>0.96700000799999997</v>
      </c>
      <c r="H3060">
        <v>0</v>
      </c>
    </row>
    <row r="3061" spans="1:8" x14ac:dyDescent="0.25">
      <c r="A3061" t="s">
        <v>240</v>
      </c>
      <c r="B3061" t="s">
        <v>876</v>
      </c>
      <c r="C3061" s="1">
        <v>45627</v>
      </c>
      <c r="D3061">
        <v>32716</v>
      </c>
      <c r="E3061">
        <v>1313932</v>
      </c>
      <c r="F3061">
        <v>6.47</v>
      </c>
      <c r="G3061">
        <v>0.741999984</v>
      </c>
      <c r="H3061">
        <v>1648.8100589999999</v>
      </c>
    </row>
    <row r="3062" spans="1:8" x14ac:dyDescent="0.25">
      <c r="A3062" t="s">
        <v>241</v>
      </c>
      <c r="B3062" t="s">
        <v>877</v>
      </c>
      <c r="C3062" s="1">
        <v>44562</v>
      </c>
      <c r="D3062">
        <v>27173</v>
      </c>
      <c r="E3062">
        <v>27173</v>
      </c>
      <c r="F3062">
        <v>6.37</v>
      </c>
      <c r="G3062">
        <v>0.741999984</v>
      </c>
      <c r="H3062">
        <v>0</v>
      </c>
    </row>
    <row r="3063" spans="1:8" x14ac:dyDescent="0.25">
      <c r="A3063" t="s">
        <v>241</v>
      </c>
      <c r="B3063" t="s">
        <v>877</v>
      </c>
      <c r="C3063" s="1">
        <v>44593</v>
      </c>
      <c r="D3063">
        <v>36632</v>
      </c>
      <c r="E3063">
        <v>63805</v>
      </c>
      <c r="F3063">
        <v>6.45</v>
      </c>
      <c r="G3063">
        <v>0.75</v>
      </c>
      <c r="H3063">
        <v>630.04998780000005</v>
      </c>
    </row>
    <row r="3064" spans="1:8" x14ac:dyDescent="0.25">
      <c r="A3064" t="s">
        <v>241</v>
      </c>
      <c r="B3064" t="s">
        <v>877</v>
      </c>
      <c r="C3064" s="1">
        <v>44621</v>
      </c>
      <c r="D3064">
        <v>44668</v>
      </c>
      <c r="E3064">
        <v>108473</v>
      </c>
      <c r="F3064">
        <v>6.45</v>
      </c>
      <c r="G3064">
        <v>0.870999992</v>
      </c>
      <c r="H3064">
        <v>3176.0200199999999</v>
      </c>
    </row>
    <row r="3065" spans="1:8" x14ac:dyDescent="0.25">
      <c r="A3065" t="s">
        <v>241</v>
      </c>
      <c r="B3065" t="s">
        <v>877</v>
      </c>
      <c r="C3065" s="1">
        <v>44652</v>
      </c>
      <c r="D3065">
        <v>35298</v>
      </c>
      <c r="E3065">
        <v>143771</v>
      </c>
      <c r="F3065">
        <v>6.46</v>
      </c>
      <c r="G3065">
        <v>1</v>
      </c>
      <c r="H3065">
        <v>3605.459961</v>
      </c>
    </row>
    <row r="3066" spans="1:8" x14ac:dyDescent="0.25">
      <c r="A3066" t="s">
        <v>241</v>
      </c>
      <c r="B3066" t="s">
        <v>877</v>
      </c>
      <c r="C3066" s="1">
        <v>44682</v>
      </c>
      <c r="D3066">
        <v>37327</v>
      </c>
      <c r="E3066">
        <v>181098</v>
      </c>
      <c r="F3066">
        <v>6.4</v>
      </c>
      <c r="G3066">
        <v>0.967999995</v>
      </c>
      <c r="H3066">
        <v>0</v>
      </c>
    </row>
    <row r="3067" spans="1:8" x14ac:dyDescent="0.25">
      <c r="A3067" t="s">
        <v>241</v>
      </c>
      <c r="B3067" t="s">
        <v>877</v>
      </c>
      <c r="C3067" s="1">
        <v>44713</v>
      </c>
      <c r="D3067">
        <v>36497</v>
      </c>
      <c r="E3067">
        <v>217595</v>
      </c>
      <c r="F3067">
        <v>6.4</v>
      </c>
      <c r="G3067">
        <v>0.83300000399999996</v>
      </c>
      <c r="H3067">
        <v>4195.9799800000001</v>
      </c>
    </row>
    <row r="3068" spans="1:8" x14ac:dyDescent="0.25">
      <c r="A3068" t="s">
        <v>241</v>
      </c>
      <c r="B3068" t="s">
        <v>877</v>
      </c>
      <c r="C3068" s="1">
        <v>44743</v>
      </c>
      <c r="D3068">
        <v>49748</v>
      </c>
      <c r="E3068">
        <v>267343</v>
      </c>
      <c r="F3068">
        <v>6.42</v>
      </c>
      <c r="G3068">
        <v>1.031999946</v>
      </c>
      <c r="H3068">
        <v>0</v>
      </c>
    </row>
    <row r="3069" spans="1:8" x14ac:dyDescent="0.25">
      <c r="A3069" t="s">
        <v>241</v>
      </c>
      <c r="B3069" t="s">
        <v>877</v>
      </c>
      <c r="C3069" s="1">
        <v>44774</v>
      </c>
      <c r="D3069">
        <v>43378</v>
      </c>
      <c r="E3069">
        <v>310721</v>
      </c>
      <c r="F3069">
        <v>6.45</v>
      </c>
      <c r="G3069">
        <v>1.031999946</v>
      </c>
      <c r="H3069">
        <v>2314.8798830000001</v>
      </c>
    </row>
    <row r="3070" spans="1:8" x14ac:dyDescent="0.25">
      <c r="A3070" t="s">
        <v>241</v>
      </c>
      <c r="B3070" t="s">
        <v>877</v>
      </c>
      <c r="C3070" s="1">
        <v>44805</v>
      </c>
      <c r="D3070">
        <v>32223</v>
      </c>
      <c r="E3070">
        <v>342944</v>
      </c>
      <c r="F3070">
        <v>6.43</v>
      </c>
      <c r="G3070">
        <v>0.83300000399999996</v>
      </c>
      <c r="H3070">
        <v>1114.839966</v>
      </c>
    </row>
    <row r="3071" spans="1:8" x14ac:dyDescent="0.25">
      <c r="A3071" t="s">
        <v>241</v>
      </c>
      <c r="B3071" t="s">
        <v>877</v>
      </c>
      <c r="C3071" s="1">
        <v>44835</v>
      </c>
      <c r="D3071">
        <v>36456</v>
      </c>
      <c r="E3071">
        <v>379400</v>
      </c>
      <c r="F3071">
        <v>6.47</v>
      </c>
      <c r="G3071">
        <v>0.838999987</v>
      </c>
      <c r="H3071">
        <v>3037.330078</v>
      </c>
    </row>
    <row r="3072" spans="1:8" x14ac:dyDescent="0.25">
      <c r="A3072" t="s">
        <v>241</v>
      </c>
      <c r="B3072" t="s">
        <v>877</v>
      </c>
      <c r="C3072" s="1">
        <v>44866</v>
      </c>
      <c r="D3072">
        <v>35158</v>
      </c>
      <c r="E3072">
        <v>414558</v>
      </c>
      <c r="F3072">
        <v>6.48</v>
      </c>
      <c r="G3072">
        <v>0.89999997600000003</v>
      </c>
      <c r="H3072">
        <v>0</v>
      </c>
    </row>
    <row r="3073" spans="1:8" x14ac:dyDescent="0.25">
      <c r="A3073" t="s">
        <v>241</v>
      </c>
      <c r="B3073" t="s">
        <v>877</v>
      </c>
      <c r="C3073" s="1">
        <v>44896</v>
      </c>
      <c r="D3073">
        <v>35618</v>
      </c>
      <c r="E3073">
        <v>450176</v>
      </c>
      <c r="F3073">
        <v>6.51</v>
      </c>
      <c r="G3073">
        <v>0.805999994</v>
      </c>
      <c r="H3073">
        <v>2419.110107</v>
      </c>
    </row>
    <row r="3074" spans="1:8" x14ac:dyDescent="0.25">
      <c r="A3074" t="s">
        <v>241</v>
      </c>
      <c r="B3074" t="s">
        <v>877</v>
      </c>
      <c r="C3074" s="1">
        <v>44927</v>
      </c>
      <c r="D3074">
        <v>28544</v>
      </c>
      <c r="E3074">
        <v>478720</v>
      </c>
      <c r="F3074">
        <v>6.43</v>
      </c>
      <c r="G3074">
        <v>0.741999984</v>
      </c>
      <c r="H3074">
        <v>5825.7001950000003</v>
      </c>
    </row>
    <row r="3075" spans="1:8" x14ac:dyDescent="0.25">
      <c r="A3075" t="s">
        <v>241</v>
      </c>
      <c r="B3075" t="s">
        <v>877</v>
      </c>
      <c r="C3075" s="1">
        <v>44958</v>
      </c>
      <c r="D3075">
        <v>24390</v>
      </c>
      <c r="E3075">
        <v>503110</v>
      </c>
      <c r="F3075">
        <v>6.43</v>
      </c>
      <c r="G3075">
        <v>0.60699999299999996</v>
      </c>
      <c r="H3075">
        <v>2462.3999020000001</v>
      </c>
    </row>
    <row r="3076" spans="1:8" x14ac:dyDescent="0.25">
      <c r="A3076" t="s">
        <v>241</v>
      </c>
      <c r="B3076" t="s">
        <v>877</v>
      </c>
      <c r="C3076" s="1">
        <v>44986</v>
      </c>
      <c r="D3076">
        <v>57710</v>
      </c>
      <c r="E3076">
        <v>560820</v>
      </c>
      <c r="F3076">
        <v>6.44</v>
      </c>
      <c r="G3076">
        <v>1.194000006</v>
      </c>
      <c r="H3076">
        <v>0</v>
      </c>
    </row>
    <row r="3077" spans="1:8" x14ac:dyDescent="0.25">
      <c r="A3077" t="s">
        <v>241</v>
      </c>
      <c r="B3077" t="s">
        <v>877</v>
      </c>
      <c r="C3077" s="1">
        <v>45017</v>
      </c>
      <c r="D3077">
        <v>27647</v>
      </c>
      <c r="E3077">
        <v>588467</v>
      </c>
      <c r="F3077">
        <v>6.45</v>
      </c>
      <c r="G3077">
        <v>0.633000016</v>
      </c>
      <c r="H3077">
        <v>0</v>
      </c>
    </row>
    <row r="3078" spans="1:8" x14ac:dyDescent="0.25">
      <c r="A3078" t="s">
        <v>241</v>
      </c>
      <c r="B3078" t="s">
        <v>877</v>
      </c>
      <c r="C3078" s="1">
        <v>45047</v>
      </c>
      <c r="D3078">
        <v>36472</v>
      </c>
      <c r="E3078">
        <v>624939</v>
      </c>
      <c r="F3078">
        <v>6.45</v>
      </c>
      <c r="G3078">
        <v>0.838999987</v>
      </c>
      <c r="H3078">
        <v>0</v>
      </c>
    </row>
    <row r="3079" spans="1:8" x14ac:dyDescent="0.25">
      <c r="A3079" t="s">
        <v>241</v>
      </c>
      <c r="B3079" t="s">
        <v>877</v>
      </c>
      <c r="C3079" s="1">
        <v>45078</v>
      </c>
      <c r="D3079">
        <v>53073</v>
      </c>
      <c r="E3079">
        <v>678012</v>
      </c>
      <c r="F3079">
        <v>6.46</v>
      </c>
      <c r="G3079">
        <v>1.1000000240000001</v>
      </c>
      <c r="H3079">
        <v>2830.9399410000001</v>
      </c>
    </row>
    <row r="3080" spans="1:8" x14ac:dyDescent="0.25">
      <c r="A3080" t="s">
        <v>241</v>
      </c>
      <c r="B3080" t="s">
        <v>877</v>
      </c>
      <c r="C3080" s="1">
        <v>45108</v>
      </c>
      <c r="D3080">
        <v>37135</v>
      </c>
      <c r="E3080">
        <v>715147</v>
      </c>
      <c r="F3080">
        <v>6.56</v>
      </c>
      <c r="G3080">
        <v>0.838999987</v>
      </c>
      <c r="H3080">
        <v>3777.4399410000001</v>
      </c>
    </row>
    <row r="3081" spans="1:8" x14ac:dyDescent="0.25">
      <c r="A3081" t="s">
        <v>241</v>
      </c>
      <c r="B3081" t="s">
        <v>877</v>
      </c>
      <c r="C3081" s="1">
        <v>45139</v>
      </c>
      <c r="D3081">
        <v>37173</v>
      </c>
      <c r="E3081">
        <v>752320</v>
      </c>
      <c r="F3081">
        <v>6.58</v>
      </c>
      <c r="G3081">
        <v>0.805999994</v>
      </c>
      <c r="H3081">
        <v>789.21002199999998</v>
      </c>
    </row>
    <row r="3082" spans="1:8" x14ac:dyDescent="0.25">
      <c r="A3082" t="s">
        <v>241</v>
      </c>
      <c r="B3082" t="s">
        <v>877</v>
      </c>
      <c r="C3082" s="1">
        <v>45170</v>
      </c>
      <c r="D3082">
        <v>40114</v>
      </c>
      <c r="E3082">
        <v>792434</v>
      </c>
      <c r="F3082">
        <v>6.57</v>
      </c>
      <c r="G3082">
        <v>0.866999984</v>
      </c>
      <c r="H3082">
        <v>0</v>
      </c>
    </row>
    <row r="3083" spans="1:8" x14ac:dyDescent="0.25">
      <c r="A3083" t="s">
        <v>241</v>
      </c>
      <c r="B3083" t="s">
        <v>877</v>
      </c>
      <c r="C3083" s="1">
        <v>45200</v>
      </c>
      <c r="D3083">
        <v>38275</v>
      </c>
      <c r="E3083">
        <v>830709</v>
      </c>
      <c r="F3083">
        <v>6.39</v>
      </c>
      <c r="G3083">
        <v>0.838999987</v>
      </c>
      <c r="H3083">
        <v>4441.1801759999998</v>
      </c>
    </row>
    <row r="3084" spans="1:8" x14ac:dyDescent="0.25">
      <c r="A3084" t="s">
        <v>241</v>
      </c>
      <c r="B3084" t="s">
        <v>877</v>
      </c>
      <c r="C3084" s="1">
        <v>45231</v>
      </c>
      <c r="D3084">
        <v>41746</v>
      </c>
      <c r="E3084">
        <v>872455</v>
      </c>
      <c r="F3084">
        <v>6.4</v>
      </c>
      <c r="G3084">
        <v>0.93300002800000004</v>
      </c>
      <c r="H3084">
        <v>1849.170044</v>
      </c>
    </row>
    <row r="3085" spans="1:8" x14ac:dyDescent="0.25">
      <c r="A3085" t="s">
        <v>241</v>
      </c>
      <c r="B3085" t="s">
        <v>877</v>
      </c>
      <c r="C3085" s="1">
        <v>45261</v>
      </c>
      <c r="D3085">
        <v>40009</v>
      </c>
      <c r="E3085">
        <v>912464</v>
      </c>
      <c r="F3085">
        <v>6.41</v>
      </c>
      <c r="G3085">
        <v>0.870999992</v>
      </c>
      <c r="H3085">
        <v>5846.2402339999999</v>
      </c>
    </row>
    <row r="3086" spans="1:8" x14ac:dyDescent="0.25">
      <c r="A3086" t="s">
        <v>241</v>
      </c>
      <c r="B3086" t="s">
        <v>877</v>
      </c>
      <c r="C3086" s="1">
        <v>45292</v>
      </c>
      <c r="D3086">
        <v>35834</v>
      </c>
      <c r="E3086">
        <v>948298</v>
      </c>
      <c r="F3086">
        <v>6.55</v>
      </c>
      <c r="G3086">
        <v>0.709999979</v>
      </c>
      <c r="H3086">
        <v>0</v>
      </c>
    </row>
    <row r="3087" spans="1:8" x14ac:dyDescent="0.25">
      <c r="A3087" t="s">
        <v>241</v>
      </c>
      <c r="B3087" t="s">
        <v>877</v>
      </c>
      <c r="C3087" s="1">
        <v>45323</v>
      </c>
      <c r="D3087">
        <v>30464</v>
      </c>
      <c r="E3087">
        <v>978762</v>
      </c>
      <c r="F3087">
        <v>6.52</v>
      </c>
      <c r="G3087">
        <v>0.75900000300000003</v>
      </c>
      <c r="H3087">
        <v>1327.3599850000001</v>
      </c>
    </row>
    <row r="3088" spans="1:8" x14ac:dyDescent="0.25">
      <c r="A3088" t="s">
        <v>241</v>
      </c>
      <c r="B3088" t="s">
        <v>877</v>
      </c>
      <c r="C3088" s="1">
        <v>45352</v>
      </c>
      <c r="D3088">
        <v>34076</v>
      </c>
      <c r="E3088">
        <v>1012838</v>
      </c>
      <c r="F3088">
        <v>6.57</v>
      </c>
      <c r="G3088">
        <v>0.838999987</v>
      </c>
      <c r="H3088">
        <v>0</v>
      </c>
    </row>
    <row r="3089" spans="1:8" x14ac:dyDescent="0.25">
      <c r="A3089" t="s">
        <v>241</v>
      </c>
      <c r="B3089" t="s">
        <v>877</v>
      </c>
      <c r="C3089" s="1">
        <v>45383</v>
      </c>
      <c r="D3089">
        <v>38819</v>
      </c>
      <c r="E3089">
        <v>1051657</v>
      </c>
      <c r="F3089">
        <v>6.54</v>
      </c>
      <c r="G3089">
        <v>1.0329999919999999</v>
      </c>
      <c r="H3089">
        <v>0</v>
      </c>
    </row>
    <row r="3090" spans="1:8" x14ac:dyDescent="0.25">
      <c r="A3090" t="s">
        <v>241</v>
      </c>
      <c r="B3090" t="s">
        <v>877</v>
      </c>
      <c r="C3090" s="1">
        <v>45413</v>
      </c>
      <c r="D3090">
        <v>27031</v>
      </c>
      <c r="E3090">
        <v>1078688</v>
      </c>
      <c r="F3090">
        <v>6.56</v>
      </c>
      <c r="G3090">
        <v>0.676999986</v>
      </c>
      <c r="H3090">
        <v>0</v>
      </c>
    </row>
    <row r="3091" spans="1:8" x14ac:dyDescent="0.25">
      <c r="A3091" t="s">
        <v>241</v>
      </c>
      <c r="B3091" t="s">
        <v>877</v>
      </c>
      <c r="C3091" s="1">
        <v>45444</v>
      </c>
      <c r="D3091">
        <v>35415</v>
      </c>
      <c r="E3091">
        <v>1114103</v>
      </c>
      <c r="F3091">
        <v>6.57</v>
      </c>
      <c r="G3091">
        <v>0.866999984</v>
      </c>
      <c r="H3091">
        <v>2931.570068</v>
      </c>
    </row>
    <row r="3092" spans="1:8" x14ac:dyDescent="0.25">
      <c r="A3092" t="s">
        <v>241</v>
      </c>
      <c r="B3092" t="s">
        <v>877</v>
      </c>
      <c r="C3092" s="1">
        <v>45474</v>
      </c>
      <c r="D3092">
        <v>34720</v>
      </c>
      <c r="E3092">
        <v>1148823</v>
      </c>
      <c r="F3092">
        <v>6.54</v>
      </c>
      <c r="G3092">
        <v>0.805999994</v>
      </c>
      <c r="H3092">
        <v>3487.7700199999999</v>
      </c>
    </row>
    <row r="3093" spans="1:8" x14ac:dyDescent="0.25">
      <c r="A3093" t="s">
        <v>241</v>
      </c>
      <c r="B3093" t="s">
        <v>877</v>
      </c>
      <c r="C3093" s="1">
        <v>45505</v>
      </c>
      <c r="D3093">
        <v>31929</v>
      </c>
      <c r="E3093">
        <v>1180752</v>
      </c>
      <c r="F3093">
        <v>6.54</v>
      </c>
      <c r="G3093">
        <v>0.741999984</v>
      </c>
      <c r="H3093">
        <v>470.0400085</v>
      </c>
    </row>
    <row r="3094" spans="1:8" x14ac:dyDescent="0.25">
      <c r="A3094" t="s">
        <v>241</v>
      </c>
      <c r="B3094" t="s">
        <v>877</v>
      </c>
      <c r="C3094" s="1">
        <v>45536</v>
      </c>
      <c r="D3094">
        <v>31834</v>
      </c>
      <c r="E3094">
        <v>1212586</v>
      </c>
      <c r="F3094">
        <v>6.57</v>
      </c>
      <c r="G3094">
        <v>0.60000002399999997</v>
      </c>
      <c r="H3094">
        <v>0</v>
      </c>
    </row>
    <row r="3095" spans="1:8" x14ac:dyDescent="0.25">
      <c r="A3095" t="s">
        <v>241</v>
      </c>
      <c r="B3095" t="s">
        <v>877</v>
      </c>
      <c r="C3095" s="1">
        <v>45566</v>
      </c>
      <c r="D3095">
        <v>35340</v>
      </c>
      <c r="E3095">
        <v>1247926</v>
      </c>
      <c r="F3095">
        <v>6.6</v>
      </c>
      <c r="G3095">
        <v>0.902999997</v>
      </c>
      <c r="H3095">
        <v>0</v>
      </c>
    </row>
    <row r="3096" spans="1:8" x14ac:dyDescent="0.25">
      <c r="A3096" t="s">
        <v>241</v>
      </c>
      <c r="B3096" t="s">
        <v>877</v>
      </c>
      <c r="C3096" s="1">
        <v>45597</v>
      </c>
      <c r="D3096">
        <v>36868</v>
      </c>
      <c r="E3096">
        <v>1284794</v>
      </c>
      <c r="F3096">
        <v>6.65</v>
      </c>
      <c r="G3096">
        <v>0.89999997600000003</v>
      </c>
      <c r="H3096">
        <v>0</v>
      </c>
    </row>
    <row r="3097" spans="1:8" x14ac:dyDescent="0.25">
      <c r="A3097" t="s">
        <v>241</v>
      </c>
      <c r="B3097" t="s">
        <v>877</v>
      </c>
      <c r="C3097" s="1">
        <v>45627</v>
      </c>
      <c r="D3097">
        <v>34985</v>
      </c>
      <c r="E3097">
        <v>1319779</v>
      </c>
      <c r="F3097">
        <v>6.51</v>
      </c>
      <c r="G3097">
        <v>0.773999989</v>
      </c>
      <c r="H3097">
        <v>0</v>
      </c>
    </row>
    <row r="3098" spans="1:8" x14ac:dyDescent="0.25">
      <c r="A3098" t="s">
        <v>242</v>
      </c>
      <c r="B3098" t="s">
        <v>879</v>
      </c>
      <c r="C3098" s="1">
        <v>44562</v>
      </c>
      <c r="D3098">
        <v>46398</v>
      </c>
      <c r="E3098">
        <v>46398</v>
      </c>
      <c r="F3098">
        <v>6.42</v>
      </c>
      <c r="G3098">
        <v>1.065000057</v>
      </c>
      <c r="H3098">
        <v>947.98999019999997</v>
      </c>
    </row>
    <row r="3099" spans="1:8" x14ac:dyDescent="0.25">
      <c r="A3099" t="s">
        <v>242</v>
      </c>
      <c r="B3099" t="s">
        <v>879</v>
      </c>
      <c r="C3099" s="1">
        <v>44593</v>
      </c>
      <c r="D3099">
        <v>25072</v>
      </c>
      <c r="E3099">
        <v>71470</v>
      </c>
      <c r="F3099">
        <v>6.47</v>
      </c>
      <c r="G3099">
        <v>0.60699999299999996</v>
      </c>
      <c r="H3099">
        <v>3811.3999020000001</v>
      </c>
    </row>
    <row r="3100" spans="1:8" x14ac:dyDescent="0.25">
      <c r="A3100" t="s">
        <v>242</v>
      </c>
      <c r="B3100" t="s">
        <v>879</v>
      </c>
      <c r="C3100" s="1">
        <v>44621</v>
      </c>
      <c r="D3100">
        <v>49367</v>
      </c>
      <c r="E3100">
        <v>120837</v>
      </c>
      <c r="F3100">
        <v>6.5</v>
      </c>
      <c r="G3100">
        <v>1.031999946</v>
      </c>
      <c r="H3100">
        <v>0</v>
      </c>
    </row>
    <row r="3101" spans="1:8" x14ac:dyDescent="0.25">
      <c r="A3101" t="s">
        <v>242</v>
      </c>
      <c r="B3101" t="s">
        <v>879</v>
      </c>
      <c r="C3101" s="1">
        <v>44652</v>
      </c>
      <c r="D3101">
        <v>46175</v>
      </c>
      <c r="E3101">
        <v>167012</v>
      </c>
      <c r="F3101">
        <v>6.51</v>
      </c>
      <c r="G3101">
        <v>1</v>
      </c>
      <c r="H3101">
        <v>0</v>
      </c>
    </row>
    <row r="3102" spans="1:8" x14ac:dyDescent="0.25">
      <c r="A3102" t="s">
        <v>242</v>
      </c>
      <c r="B3102" t="s">
        <v>879</v>
      </c>
      <c r="C3102" s="1">
        <v>44682</v>
      </c>
      <c r="D3102">
        <v>35663</v>
      </c>
      <c r="E3102">
        <v>202675</v>
      </c>
      <c r="F3102">
        <v>6.53</v>
      </c>
      <c r="G3102">
        <v>0.902999997</v>
      </c>
      <c r="H3102">
        <v>0</v>
      </c>
    </row>
    <row r="3103" spans="1:8" x14ac:dyDescent="0.25">
      <c r="A3103" t="s">
        <v>242</v>
      </c>
      <c r="B3103" t="s">
        <v>879</v>
      </c>
      <c r="C3103" s="1">
        <v>44713</v>
      </c>
      <c r="D3103">
        <v>53343</v>
      </c>
      <c r="E3103">
        <v>256018</v>
      </c>
      <c r="F3103">
        <v>6.51</v>
      </c>
      <c r="G3103">
        <v>1.0670000310000001</v>
      </c>
      <c r="H3103">
        <v>580.78997800000002</v>
      </c>
    </row>
    <row r="3104" spans="1:8" x14ac:dyDescent="0.25">
      <c r="A3104" t="s">
        <v>242</v>
      </c>
      <c r="B3104" t="s">
        <v>879</v>
      </c>
      <c r="C3104" s="1">
        <v>44743</v>
      </c>
      <c r="D3104">
        <v>39913</v>
      </c>
      <c r="E3104">
        <v>295931</v>
      </c>
      <c r="F3104">
        <v>6.47</v>
      </c>
      <c r="G3104">
        <v>0.870999992</v>
      </c>
      <c r="H3104">
        <v>3400.2299800000001</v>
      </c>
    </row>
    <row r="3105" spans="1:8" x14ac:dyDescent="0.25">
      <c r="A3105" t="s">
        <v>242</v>
      </c>
      <c r="B3105" t="s">
        <v>879</v>
      </c>
      <c r="C3105" s="1">
        <v>44774</v>
      </c>
      <c r="D3105">
        <v>32220</v>
      </c>
      <c r="E3105">
        <v>328151</v>
      </c>
      <c r="F3105">
        <v>6.48</v>
      </c>
      <c r="G3105">
        <v>0.773999989</v>
      </c>
      <c r="H3105">
        <v>0</v>
      </c>
    </row>
    <row r="3106" spans="1:8" x14ac:dyDescent="0.25">
      <c r="A3106" t="s">
        <v>242</v>
      </c>
      <c r="B3106" t="s">
        <v>879</v>
      </c>
      <c r="C3106" s="1">
        <v>44805</v>
      </c>
      <c r="D3106">
        <v>34674</v>
      </c>
      <c r="E3106">
        <v>362825</v>
      </c>
      <c r="F3106">
        <v>6.4</v>
      </c>
      <c r="G3106">
        <v>0.73299998</v>
      </c>
      <c r="H3106">
        <v>0</v>
      </c>
    </row>
    <row r="3107" spans="1:8" x14ac:dyDescent="0.25">
      <c r="A3107" t="s">
        <v>242</v>
      </c>
      <c r="B3107" t="s">
        <v>879</v>
      </c>
      <c r="C3107" s="1">
        <v>44835</v>
      </c>
      <c r="D3107">
        <v>44402</v>
      </c>
      <c r="E3107">
        <v>407227</v>
      </c>
      <c r="F3107">
        <v>6.43</v>
      </c>
      <c r="G3107">
        <v>1.097000003</v>
      </c>
      <c r="H3107">
        <v>0</v>
      </c>
    </row>
    <row r="3108" spans="1:8" x14ac:dyDescent="0.25">
      <c r="A3108" t="s">
        <v>242</v>
      </c>
      <c r="B3108" t="s">
        <v>879</v>
      </c>
      <c r="C3108" s="1">
        <v>44866</v>
      </c>
      <c r="D3108">
        <v>32514</v>
      </c>
      <c r="E3108">
        <v>439741</v>
      </c>
      <c r="F3108">
        <v>6.46</v>
      </c>
      <c r="G3108">
        <v>0.83300000399999996</v>
      </c>
      <c r="H3108">
        <v>6852.080078</v>
      </c>
    </row>
    <row r="3109" spans="1:8" x14ac:dyDescent="0.25">
      <c r="A3109" t="s">
        <v>242</v>
      </c>
      <c r="B3109" t="s">
        <v>879</v>
      </c>
      <c r="C3109" s="1">
        <v>44896</v>
      </c>
      <c r="D3109">
        <v>35512</v>
      </c>
      <c r="E3109">
        <v>475253</v>
      </c>
      <c r="F3109">
        <v>6.56</v>
      </c>
      <c r="G3109">
        <v>0.805999994</v>
      </c>
      <c r="H3109">
        <v>6132.5200199999999</v>
      </c>
    </row>
    <row r="3110" spans="1:8" x14ac:dyDescent="0.25">
      <c r="A3110" t="s">
        <v>242</v>
      </c>
      <c r="B3110" t="s">
        <v>879</v>
      </c>
      <c r="C3110" s="1">
        <v>44927</v>
      </c>
      <c r="D3110">
        <v>33705</v>
      </c>
      <c r="E3110">
        <v>508958</v>
      </c>
      <c r="F3110">
        <v>6.67</v>
      </c>
      <c r="G3110">
        <v>0.741999984</v>
      </c>
      <c r="H3110">
        <v>0</v>
      </c>
    </row>
    <row r="3111" spans="1:8" x14ac:dyDescent="0.25">
      <c r="A3111" t="s">
        <v>242</v>
      </c>
      <c r="B3111" t="s">
        <v>879</v>
      </c>
      <c r="C3111" s="1">
        <v>44958</v>
      </c>
      <c r="D3111">
        <v>35656</v>
      </c>
      <c r="E3111">
        <v>544614</v>
      </c>
      <c r="F3111">
        <v>6.59</v>
      </c>
      <c r="G3111">
        <v>0.82099997999999996</v>
      </c>
      <c r="H3111">
        <v>0</v>
      </c>
    </row>
    <row r="3112" spans="1:8" x14ac:dyDescent="0.25">
      <c r="A3112" t="s">
        <v>242</v>
      </c>
      <c r="B3112" t="s">
        <v>879</v>
      </c>
      <c r="C3112" s="1">
        <v>44986</v>
      </c>
      <c r="D3112">
        <v>40134</v>
      </c>
      <c r="E3112">
        <v>584748</v>
      </c>
      <c r="F3112">
        <v>6.55</v>
      </c>
      <c r="G3112">
        <v>0.902999997</v>
      </c>
      <c r="H3112">
        <v>0</v>
      </c>
    </row>
    <row r="3113" spans="1:8" x14ac:dyDescent="0.25">
      <c r="A3113" t="s">
        <v>242</v>
      </c>
      <c r="B3113" t="s">
        <v>879</v>
      </c>
      <c r="C3113" s="1">
        <v>45017</v>
      </c>
      <c r="D3113">
        <v>37794</v>
      </c>
      <c r="E3113">
        <v>622542</v>
      </c>
      <c r="F3113">
        <v>6.47</v>
      </c>
      <c r="G3113">
        <v>0.89999997600000003</v>
      </c>
      <c r="H3113">
        <v>1186.8000489999999</v>
      </c>
    </row>
    <row r="3114" spans="1:8" x14ac:dyDescent="0.25">
      <c r="A3114" t="s">
        <v>242</v>
      </c>
      <c r="B3114" t="s">
        <v>879</v>
      </c>
      <c r="C3114" s="1">
        <v>45047</v>
      </c>
      <c r="D3114">
        <v>31723</v>
      </c>
      <c r="E3114">
        <v>654265</v>
      </c>
      <c r="F3114">
        <v>6.53</v>
      </c>
      <c r="G3114">
        <v>0.773999989</v>
      </c>
      <c r="H3114">
        <v>2768.6298830000001</v>
      </c>
    </row>
    <row r="3115" spans="1:8" x14ac:dyDescent="0.25">
      <c r="A3115" t="s">
        <v>242</v>
      </c>
      <c r="B3115" t="s">
        <v>879</v>
      </c>
      <c r="C3115" s="1">
        <v>45078</v>
      </c>
      <c r="D3115">
        <v>29251</v>
      </c>
      <c r="E3115">
        <v>683516</v>
      </c>
      <c r="F3115">
        <v>6.58</v>
      </c>
      <c r="G3115">
        <v>0.76700002</v>
      </c>
      <c r="H3115">
        <v>1277.650024</v>
      </c>
    </row>
    <row r="3116" spans="1:8" x14ac:dyDescent="0.25">
      <c r="A3116" t="s">
        <v>242</v>
      </c>
      <c r="B3116" t="s">
        <v>879</v>
      </c>
      <c r="C3116" s="1">
        <v>45108</v>
      </c>
      <c r="D3116">
        <v>31442</v>
      </c>
      <c r="E3116">
        <v>714958</v>
      </c>
      <c r="F3116">
        <v>6.58</v>
      </c>
      <c r="G3116">
        <v>0.709999979</v>
      </c>
      <c r="H3116">
        <v>0</v>
      </c>
    </row>
    <row r="3117" spans="1:8" x14ac:dyDescent="0.25">
      <c r="A3117" t="s">
        <v>242</v>
      </c>
      <c r="B3117" t="s">
        <v>879</v>
      </c>
      <c r="C3117" s="1">
        <v>45139</v>
      </c>
      <c r="D3117">
        <v>37715</v>
      </c>
      <c r="E3117">
        <v>752673</v>
      </c>
      <c r="F3117">
        <v>6.57</v>
      </c>
      <c r="G3117">
        <v>1.065000057</v>
      </c>
      <c r="H3117">
        <v>6106.8999020000001</v>
      </c>
    </row>
    <row r="3118" spans="1:8" x14ac:dyDescent="0.25">
      <c r="A3118" t="s">
        <v>242</v>
      </c>
      <c r="B3118" t="s">
        <v>879</v>
      </c>
      <c r="C3118" s="1">
        <v>45170</v>
      </c>
      <c r="D3118">
        <v>54264</v>
      </c>
      <c r="E3118">
        <v>806937</v>
      </c>
      <c r="F3118">
        <v>6.57</v>
      </c>
      <c r="G3118">
        <v>1.1670000549999999</v>
      </c>
      <c r="H3118">
        <v>0</v>
      </c>
    </row>
    <row r="3119" spans="1:8" x14ac:dyDescent="0.25">
      <c r="A3119" t="s">
        <v>242</v>
      </c>
      <c r="B3119" t="s">
        <v>879</v>
      </c>
      <c r="C3119" s="1">
        <v>45200</v>
      </c>
      <c r="D3119">
        <v>25545</v>
      </c>
      <c r="E3119">
        <v>832482</v>
      </c>
      <c r="F3119">
        <v>6.59</v>
      </c>
      <c r="G3119">
        <v>0.58099997000000003</v>
      </c>
      <c r="H3119">
        <v>2150.3999020000001</v>
      </c>
    </row>
    <row r="3120" spans="1:8" x14ac:dyDescent="0.25">
      <c r="A3120" t="s">
        <v>242</v>
      </c>
      <c r="B3120" t="s">
        <v>879</v>
      </c>
      <c r="C3120" s="1">
        <v>45231</v>
      </c>
      <c r="D3120">
        <v>49887</v>
      </c>
      <c r="E3120">
        <v>882369</v>
      </c>
      <c r="F3120">
        <v>6.49</v>
      </c>
      <c r="G3120">
        <v>1.1000000240000001</v>
      </c>
      <c r="H3120">
        <v>0</v>
      </c>
    </row>
    <row r="3121" spans="1:8" x14ac:dyDescent="0.25">
      <c r="A3121" t="s">
        <v>242</v>
      </c>
      <c r="B3121" t="s">
        <v>879</v>
      </c>
      <c r="C3121" s="1">
        <v>45261</v>
      </c>
      <c r="D3121">
        <v>28506</v>
      </c>
      <c r="E3121">
        <v>910875</v>
      </c>
      <c r="F3121">
        <v>6.34</v>
      </c>
      <c r="G3121">
        <v>0.644999981</v>
      </c>
      <c r="H3121">
        <v>563.26000980000003</v>
      </c>
    </row>
    <row r="3122" spans="1:8" x14ac:dyDescent="0.25">
      <c r="A3122" t="s">
        <v>242</v>
      </c>
      <c r="B3122" t="s">
        <v>879</v>
      </c>
      <c r="C3122" s="1">
        <v>45292</v>
      </c>
      <c r="D3122">
        <v>34554</v>
      </c>
      <c r="E3122">
        <v>945429</v>
      </c>
      <c r="F3122">
        <v>6.29</v>
      </c>
      <c r="G3122">
        <v>0.773999989</v>
      </c>
      <c r="H3122">
        <v>1524.089966</v>
      </c>
    </row>
    <row r="3123" spans="1:8" x14ac:dyDescent="0.25">
      <c r="A3123" t="s">
        <v>242</v>
      </c>
      <c r="B3123" t="s">
        <v>879</v>
      </c>
      <c r="C3123" s="1">
        <v>45323</v>
      </c>
      <c r="D3123">
        <v>28862</v>
      </c>
      <c r="E3123">
        <v>974291</v>
      </c>
      <c r="F3123">
        <v>6.3</v>
      </c>
      <c r="G3123">
        <v>0.689999998</v>
      </c>
      <c r="H3123">
        <v>7622.2900390000004</v>
      </c>
    </row>
    <row r="3124" spans="1:8" x14ac:dyDescent="0.25">
      <c r="A3124" t="s">
        <v>242</v>
      </c>
      <c r="B3124" t="s">
        <v>879</v>
      </c>
      <c r="C3124" s="1">
        <v>45352</v>
      </c>
      <c r="D3124">
        <v>27286</v>
      </c>
      <c r="E3124">
        <v>1001577</v>
      </c>
      <c r="F3124">
        <v>6.4</v>
      </c>
      <c r="G3124">
        <v>0.676999986</v>
      </c>
      <c r="H3124">
        <v>4400.8398440000001</v>
      </c>
    </row>
    <row r="3125" spans="1:8" x14ac:dyDescent="0.25">
      <c r="A3125" t="s">
        <v>242</v>
      </c>
      <c r="B3125" t="s">
        <v>879</v>
      </c>
      <c r="C3125" s="1">
        <v>45383</v>
      </c>
      <c r="D3125">
        <v>27558</v>
      </c>
      <c r="E3125">
        <v>1029135</v>
      </c>
      <c r="F3125">
        <v>6.4</v>
      </c>
      <c r="G3125">
        <v>0.73299998</v>
      </c>
      <c r="H3125">
        <v>0</v>
      </c>
    </row>
    <row r="3126" spans="1:8" x14ac:dyDescent="0.25">
      <c r="A3126" t="s">
        <v>242</v>
      </c>
      <c r="B3126" t="s">
        <v>879</v>
      </c>
      <c r="C3126" s="1">
        <v>45413</v>
      </c>
      <c r="D3126">
        <v>37098</v>
      </c>
      <c r="E3126">
        <v>1066233</v>
      </c>
      <c r="F3126">
        <v>6.51</v>
      </c>
      <c r="G3126">
        <v>0.805999994</v>
      </c>
      <c r="H3126">
        <v>0</v>
      </c>
    </row>
    <row r="3127" spans="1:8" x14ac:dyDescent="0.25">
      <c r="A3127" t="s">
        <v>242</v>
      </c>
      <c r="B3127" t="s">
        <v>879</v>
      </c>
      <c r="C3127" s="1">
        <v>45444</v>
      </c>
      <c r="D3127">
        <v>34364</v>
      </c>
      <c r="E3127">
        <v>1100597</v>
      </c>
      <c r="F3127">
        <v>6.52</v>
      </c>
      <c r="G3127">
        <v>0.73299998</v>
      </c>
      <c r="H3127">
        <v>2279.9099120000001</v>
      </c>
    </row>
    <row r="3128" spans="1:8" x14ac:dyDescent="0.25">
      <c r="A3128" t="s">
        <v>242</v>
      </c>
      <c r="B3128" t="s">
        <v>879</v>
      </c>
      <c r="C3128" s="1">
        <v>45474</v>
      </c>
      <c r="D3128">
        <v>41946</v>
      </c>
      <c r="E3128">
        <v>1142543</v>
      </c>
      <c r="F3128">
        <v>6.54</v>
      </c>
      <c r="G3128">
        <v>0.902999997</v>
      </c>
      <c r="H3128">
        <v>0</v>
      </c>
    </row>
    <row r="3129" spans="1:8" x14ac:dyDescent="0.25">
      <c r="A3129" t="s">
        <v>242</v>
      </c>
      <c r="B3129" t="s">
        <v>879</v>
      </c>
      <c r="C3129" s="1">
        <v>45505</v>
      </c>
      <c r="D3129">
        <v>23731</v>
      </c>
      <c r="E3129">
        <v>1166274</v>
      </c>
      <c r="F3129">
        <v>6.53</v>
      </c>
      <c r="G3129">
        <v>0.709999979</v>
      </c>
      <c r="H3129">
        <v>3775.75</v>
      </c>
    </row>
    <row r="3130" spans="1:8" x14ac:dyDescent="0.25">
      <c r="A3130" t="s">
        <v>242</v>
      </c>
      <c r="B3130" t="s">
        <v>879</v>
      </c>
      <c r="C3130" s="1">
        <v>45536</v>
      </c>
      <c r="D3130">
        <v>39248</v>
      </c>
      <c r="E3130">
        <v>1205522</v>
      </c>
      <c r="F3130">
        <v>6.56</v>
      </c>
      <c r="G3130">
        <v>1</v>
      </c>
      <c r="H3130">
        <v>0</v>
      </c>
    </row>
    <row r="3131" spans="1:8" x14ac:dyDescent="0.25">
      <c r="A3131" t="s">
        <v>242</v>
      </c>
      <c r="B3131" t="s">
        <v>879</v>
      </c>
      <c r="C3131" s="1">
        <v>45566</v>
      </c>
      <c r="D3131">
        <v>33377</v>
      </c>
      <c r="E3131">
        <v>1238899</v>
      </c>
      <c r="F3131">
        <v>6.67</v>
      </c>
      <c r="G3131">
        <v>0.902999997</v>
      </c>
      <c r="H3131">
        <v>0</v>
      </c>
    </row>
    <row r="3132" spans="1:8" x14ac:dyDescent="0.25">
      <c r="A3132" t="s">
        <v>242</v>
      </c>
      <c r="B3132" t="s">
        <v>879</v>
      </c>
      <c r="C3132" s="1">
        <v>45597</v>
      </c>
      <c r="D3132">
        <v>33705</v>
      </c>
      <c r="E3132">
        <v>1272604</v>
      </c>
      <c r="F3132">
        <v>6.64</v>
      </c>
      <c r="G3132">
        <v>0.83300000399999996</v>
      </c>
      <c r="H3132">
        <v>0</v>
      </c>
    </row>
    <row r="3133" spans="1:8" x14ac:dyDescent="0.25">
      <c r="A3133" t="s">
        <v>242</v>
      </c>
      <c r="B3133" t="s">
        <v>879</v>
      </c>
      <c r="C3133" s="1">
        <v>45627</v>
      </c>
      <c r="D3133">
        <v>43441</v>
      </c>
      <c r="E3133">
        <v>1316045</v>
      </c>
      <c r="F3133">
        <v>6.63</v>
      </c>
      <c r="G3133">
        <v>1.097000003</v>
      </c>
      <c r="H3133">
        <v>0</v>
      </c>
    </row>
    <row r="3134" spans="1:8" x14ac:dyDescent="0.25">
      <c r="A3134" t="s">
        <v>243</v>
      </c>
      <c r="B3134" t="s">
        <v>880</v>
      </c>
      <c r="C3134" s="1">
        <v>44562</v>
      </c>
      <c r="D3134">
        <v>43878</v>
      </c>
      <c r="E3134">
        <v>43878</v>
      </c>
      <c r="F3134">
        <v>6.38</v>
      </c>
      <c r="G3134">
        <v>1</v>
      </c>
      <c r="H3134">
        <v>0</v>
      </c>
    </row>
    <row r="3135" spans="1:8" x14ac:dyDescent="0.25">
      <c r="A3135" t="s">
        <v>243</v>
      </c>
      <c r="B3135" t="s">
        <v>880</v>
      </c>
      <c r="C3135" s="1">
        <v>44593</v>
      </c>
      <c r="D3135">
        <v>23968</v>
      </c>
      <c r="E3135">
        <v>67846</v>
      </c>
      <c r="F3135">
        <v>6.51</v>
      </c>
      <c r="G3135">
        <v>0.57099997999999996</v>
      </c>
      <c r="H3135">
        <v>3618.5500489999999</v>
      </c>
    </row>
    <row r="3136" spans="1:8" x14ac:dyDescent="0.25">
      <c r="A3136" t="s">
        <v>243</v>
      </c>
      <c r="B3136" t="s">
        <v>880</v>
      </c>
      <c r="C3136" s="1">
        <v>44621</v>
      </c>
      <c r="D3136">
        <v>32423</v>
      </c>
      <c r="E3136">
        <v>100269</v>
      </c>
      <c r="F3136">
        <v>6.45</v>
      </c>
      <c r="G3136">
        <v>0.773999989</v>
      </c>
      <c r="H3136">
        <v>0</v>
      </c>
    </row>
    <row r="3137" spans="1:8" x14ac:dyDescent="0.25">
      <c r="A3137" t="s">
        <v>243</v>
      </c>
      <c r="B3137" t="s">
        <v>880</v>
      </c>
      <c r="C3137" s="1">
        <v>44652</v>
      </c>
      <c r="D3137">
        <v>29539</v>
      </c>
      <c r="E3137">
        <v>129808</v>
      </c>
      <c r="F3137">
        <v>6.49</v>
      </c>
      <c r="G3137">
        <v>0.80000001200000004</v>
      </c>
      <c r="H3137">
        <v>3081.139893</v>
      </c>
    </row>
    <row r="3138" spans="1:8" x14ac:dyDescent="0.25">
      <c r="A3138" t="s">
        <v>243</v>
      </c>
      <c r="B3138" t="s">
        <v>880</v>
      </c>
      <c r="C3138" s="1">
        <v>44682</v>
      </c>
      <c r="D3138">
        <v>28030</v>
      </c>
      <c r="E3138">
        <v>157838</v>
      </c>
      <c r="F3138">
        <v>6.4</v>
      </c>
      <c r="G3138">
        <v>0.773999989</v>
      </c>
      <c r="H3138">
        <v>1678.619995</v>
      </c>
    </row>
    <row r="3139" spans="1:8" x14ac:dyDescent="0.25">
      <c r="A3139" t="s">
        <v>243</v>
      </c>
      <c r="B3139" t="s">
        <v>880</v>
      </c>
      <c r="C3139" s="1">
        <v>44713</v>
      </c>
      <c r="D3139">
        <v>32562</v>
      </c>
      <c r="E3139">
        <v>190400</v>
      </c>
      <c r="F3139">
        <v>6.48</v>
      </c>
      <c r="G3139">
        <v>0.80000001200000004</v>
      </c>
      <c r="H3139">
        <v>3562.1999510000001</v>
      </c>
    </row>
    <row r="3140" spans="1:8" x14ac:dyDescent="0.25">
      <c r="A3140" t="s">
        <v>243</v>
      </c>
      <c r="B3140" t="s">
        <v>880</v>
      </c>
      <c r="C3140" s="1">
        <v>44743</v>
      </c>
      <c r="D3140">
        <v>34632</v>
      </c>
      <c r="E3140">
        <v>225032</v>
      </c>
      <c r="F3140">
        <v>6.48</v>
      </c>
      <c r="G3140">
        <v>0.773999989</v>
      </c>
      <c r="H3140">
        <v>0</v>
      </c>
    </row>
    <row r="3141" spans="1:8" x14ac:dyDescent="0.25">
      <c r="A3141" t="s">
        <v>243</v>
      </c>
      <c r="B3141" t="s">
        <v>880</v>
      </c>
      <c r="C3141" s="1">
        <v>44774</v>
      </c>
      <c r="D3141">
        <v>34958</v>
      </c>
      <c r="E3141">
        <v>259990</v>
      </c>
      <c r="F3141">
        <v>6.52</v>
      </c>
      <c r="G3141">
        <v>0.773999989</v>
      </c>
      <c r="H3141">
        <v>0</v>
      </c>
    </row>
    <row r="3142" spans="1:8" x14ac:dyDescent="0.25">
      <c r="A3142" t="s">
        <v>243</v>
      </c>
      <c r="B3142" t="s">
        <v>880</v>
      </c>
      <c r="C3142" s="1">
        <v>44805</v>
      </c>
      <c r="D3142">
        <v>36500</v>
      </c>
      <c r="E3142">
        <v>296490</v>
      </c>
      <c r="F3142">
        <v>6.48</v>
      </c>
      <c r="G3142">
        <v>0.96700000799999997</v>
      </c>
      <c r="H3142">
        <v>1046.73999</v>
      </c>
    </row>
    <row r="3143" spans="1:8" x14ac:dyDescent="0.25">
      <c r="A3143" t="s">
        <v>243</v>
      </c>
      <c r="B3143" t="s">
        <v>880</v>
      </c>
      <c r="C3143" s="1">
        <v>44835</v>
      </c>
      <c r="D3143">
        <v>33587</v>
      </c>
      <c r="E3143">
        <v>330077</v>
      </c>
      <c r="F3143">
        <v>6.52</v>
      </c>
      <c r="G3143">
        <v>0.709999979</v>
      </c>
      <c r="H3143">
        <v>2164.1201169999999</v>
      </c>
    </row>
    <row r="3144" spans="1:8" x14ac:dyDescent="0.25">
      <c r="A3144" t="s">
        <v>243</v>
      </c>
      <c r="B3144" t="s">
        <v>880</v>
      </c>
      <c r="C3144" s="1">
        <v>44866</v>
      </c>
      <c r="D3144">
        <v>31295</v>
      </c>
      <c r="E3144">
        <v>361372</v>
      </c>
      <c r="F3144">
        <v>6.52</v>
      </c>
      <c r="G3144">
        <v>0.76700002</v>
      </c>
      <c r="H3144">
        <v>3305.0500489999999</v>
      </c>
    </row>
    <row r="3145" spans="1:8" x14ac:dyDescent="0.25">
      <c r="A3145" t="s">
        <v>243</v>
      </c>
      <c r="B3145" t="s">
        <v>880</v>
      </c>
      <c r="C3145" s="1">
        <v>44896</v>
      </c>
      <c r="D3145">
        <v>33103</v>
      </c>
      <c r="E3145">
        <v>394475</v>
      </c>
      <c r="F3145">
        <v>6.49</v>
      </c>
      <c r="G3145">
        <v>0.709999979</v>
      </c>
      <c r="H3145">
        <v>0</v>
      </c>
    </row>
    <row r="3146" spans="1:8" x14ac:dyDescent="0.25">
      <c r="A3146" t="s">
        <v>243</v>
      </c>
      <c r="B3146" t="s">
        <v>880</v>
      </c>
      <c r="C3146" s="1">
        <v>44927</v>
      </c>
      <c r="D3146">
        <v>35935</v>
      </c>
      <c r="E3146">
        <v>430410</v>
      </c>
      <c r="F3146">
        <v>6.45</v>
      </c>
      <c r="G3146">
        <v>0.838999987</v>
      </c>
      <c r="H3146">
        <v>828.95001219999995</v>
      </c>
    </row>
    <row r="3147" spans="1:8" x14ac:dyDescent="0.25">
      <c r="A3147" t="s">
        <v>243</v>
      </c>
      <c r="B3147" t="s">
        <v>880</v>
      </c>
      <c r="C3147" s="1">
        <v>44958</v>
      </c>
      <c r="D3147">
        <v>32124</v>
      </c>
      <c r="E3147">
        <v>462534</v>
      </c>
      <c r="F3147">
        <v>6.45</v>
      </c>
      <c r="G3147">
        <v>0.713999987</v>
      </c>
      <c r="H3147">
        <v>0</v>
      </c>
    </row>
    <row r="3148" spans="1:8" x14ac:dyDescent="0.25">
      <c r="A3148" t="s">
        <v>243</v>
      </c>
      <c r="B3148" t="s">
        <v>880</v>
      </c>
      <c r="C3148" s="1">
        <v>44986</v>
      </c>
      <c r="D3148">
        <v>39785</v>
      </c>
      <c r="E3148">
        <v>502319</v>
      </c>
      <c r="F3148">
        <v>6.56</v>
      </c>
      <c r="G3148">
        <v>0.838999987</v>
      </c>
      <c r="H3148">
        <v>0</v>
      </c>
    </row>
    <row r="3149" spans="1:8" x14ac:dyDescent="0.25">
      <c r="A3149" t="s">
        <v>243</v>
      </c>
      <c r="B3149" t="s">
        <v>880</v>
      </c>
      <c r="C3149" s="1">
        <v>45017</v>
      </c>
      <c r="D3149">
        <v>31461</v>
      </c>
      <c r="E3149">
        <v>533780</v>
      </c>
      <c r="F3149">
        <v>6.55</v>
      </c>
      <c r="G3149">
        <v>0.76700002</v>
      </c>
      <c r="H3149">
        <v>0</v>
      </c>
    </row>
    <row r="3150" spans="1:8" x14ac:dyDescent="0.25">
      <c r="A3150" t="s">
        <v>243</v>
      </c>
      <c r="B3150" t="s">
        <v>880</v>
      </c>
      <c r="C3150" s="1">
        <v>45047</v>
      </c>
      <c r="D3150">
        <v>40945</v>
      </c>
      <c r="E3150">
        <v>574725</v>
      </c>
      <c r="F3150">
        <v>6.56</v>
      </c>
      <c r="G3150">
        <v>0.967999995</v>
      </c>
      <c r="H3150">
        <v>0</v>
      </c>
    </row>
    <row r="3151" spans="1:8" x14ac:dyDescent="0.25">
      <c r="A3151" t="s">
        <v>243</v>
      </c>
      <c r="B3151" t="s">
        <v>880</v>
      </c>
      <c r="C3151" s="1">
        <v>45078</v>
      </c>
      <c r="D3151">
        <v>45192</v>
      </c>
      <c r="E3151">
        <v>619917</v>
      </c>
      <c r="F3151">
        <v>6.39</v>
      </c>
      <c r="G3151">
        <v>0.866999984</v>
      </c>
      <c r="H3151">
        <v>0</v>
      </c>
    </row>
    <row r="3152" spans="1:8" x14ac:dyDescent="0.25">
      <c r="A3152" t="s">
        <v>243</v>
      </c>
      <c r="B3152" t="s">
        <v>880</v>
      </c>
      <c r="C3152" s="1">
        <v>45108</v>
      </c>
      <c r="D3152">
        <v>45999</v>
      </c>
      <c r="E3152">
        <v>665916</v>
      </c>
      <c r="F3152">
        <v>6.4</v>
      </c>
      <c r="G3152">
        <v>1.161000013</v>
      </c>
      <c r="H3152">
        <v>0</v>
      </c>
    </row>
    <row r="3153" spans="1:8" x14ac:dyDescent="0.25">
      <c r="A3153" t="s">
        <v>243</v>
      </c>
      <c r="B3153" t="s">
        <v>880</v>
      </c>
      <c r="C3153" s="1">
        <v>45139</v>
      </c>
      <c r="D3153">
        <v>32199</v>
      </c>
      <c r="E3153">
        <v>698115</v>
      </c>
      <c r="F3153">
        <v>6.43</v>
      </c>
      <c r="G3153">
        <v>0.773999989</v>
      </c>
      <c r="H3153">
        <v>0</v>
      </c>
    </row>
    <row r="3154" spans="1:8" x14ac:dyDescent="0.25">
      <c r="A3154" t="s">
        <v>243</v>
      </c>
      <c r="B3154" t="s">
        <v>880</v>
      </c>
      <c r="C3154" s="1">
        <v>45170</v>
      </c>
      <c r="D3154">
        <v>38221</v>
      </c>
      <c r="E3154">
        <v>736336</v>
      </c>
      <c r="F3154">
        <v>6.47</v>
      </c>
      <c r="G3154">
        <v>0.96700000799999997</v>
      </c>
      <c r="H3154">
        <v>0</v>
      </c>
    </row>
    <row r="3155" spans="1:8" x14ac:dyDescent="0.25">
      <c r="A3155" t="s">
        <v>243</v>
      </c>
      <c r="B3155" t="s">
        <v>880</v>
      </c>
      <c r="C3155" s="1">
        <v>45200</v>
      </c>
      <c r="D3155">
        <v>46570</v>
      </c>
      <c r="E3155">
        <v>782906</v>
      </c>
      <c r="F3155">
        <v>6.5</v>
      </c>
      <c r="G3155">
        <v>0.967999995</v>
      </c>
      <c r="H3155">
        <v>731.52001949999999</v>
      </c>
    </row>
    <row r="3156" spans="1:8" x14ac:dyDescent="0.25">
      <c r="A3156" t="s">
        <v>243</v>
      </c>
      <c r="B3156" t="s">
        <v>880</v>
      </c>
      <c r="C3156" s="1">
        <v>45231</v>
      </c>
      <c r="D3156">
        <v>28404</v>
      </c>
      <c r="E3156">
        <v>811310</v>
      </c>
      <c r="F3156">
        <v>6.43</v>
      </c>
      <c r="G3156">
        <v>0.73299998</v>
      </c>
      <c r="H3156">
        <v>0</v>
      </c>
    </row>
    <row r="3157" spans="1:8" x14ac:dyDescent="0.25">
      <c r="A3157" t="s">
        <v>243</v>
      </c>
      <c r="B3157" t="s">
        <v>880</v>
      </c>
      <c r="C3157" s="1">
        <v>45261</v>
      </c>
      <c r="D3157">
        <v>33308</v>
      </c>
      <c r="E3157">
        <v>844618</v>
      </c>
      <c r="F3157">
        <v>6.47</v>
      </c>
      <c r="G3157">
        <v>0.612999976</v>
      </c>
      <c r="H3157">
        <v>0</v>
      </c>
    </row>
    <row r="3158" spans="1:8" x14ac:dyDescent="0.25">
      <c r="A3158" t="s">
        <v>243</v>
      </c>
      <c r="B3158" t="s">
        <v>880</v>
      </c>
      <c r="C3158" s="1">
        <v>45292</v>
      </c>
      <c r="D3158">
        <v>34144</v>
      </c>
      <c r="E3158">
        <v>878762</v>
      </c>
      <c r="F3158">
        <v>6.47</v>
      </c>
      <c r="G3158">
        <v>0.805999994</v>
      </c>
      <c r="H3158">
        <v>0</v>
      </c>
    </row>
    <row r="3159" spans="1:8" x14ac:dyDescent="0.25">
      <c r="A3159" t="s">
        <v>243</v>
      </c>
      <c r="B3159" t="s">
        <v>880</v>
      </c>
      <c r="C3159" s="1">
        <v>45323</v>
      </c>
      <c r="D3159">
        <v>53179</v>
      </c>
      <c r="E3159">
        <v>931941</v>
      </c>
      <c r="F3159">
        <v>6.5</v>
      </c>
      <c r="G3159">
        <v>1.1720000509999999</v>
      </c>
      <c r="H3159">
        <v>0</v>
      </c>
    </row>
    <row r="3160" spans="1:8" x14ac:dyDescent="0.25">
      <c r="A3160" t="s">
        <v>243</v>
      </c>
      <c r="B3160" t="s">
        <v>880</v>
      </c>
      <c r="C3160" s="1">
        <v>45352</v>
      </c>
      <c r="D3160">
        <v>31317</v>
      </c>
      <c r="E3160">
        <v>963258</v>
      </c>
      <c r="F3160">
        <v>6.48</v>
      </c>
      <c r="G3160">
        <v>0.676999986</v>
      </c>
      <c r="H3160">
        <v>0</v>
      </c>
    </row>
    <row r="3161" spans="1:8" x14ac:dyDescent="0.25">
      <c r="A3161" t="s">
        <v>243</v>
      </c>
      <c r="B3161" t="s">
        <v>880</v>
      </c>
      <c r="C3161" s="1">
        <v>45383</v>
      </c>
      <c r="D3161">
        <v>26001</v>
      </c>
      <c r="E3161">
        <v>989259</v>
      </c>
      <c r="F3161">
        <v>6.52</v>
      </c>
      <c r="G3161">
        <v>0.66699999600000004</v>
      </c>
      <c r="H3161">
        <v>0</v>
      </c>
    </row>
    <row r="3162" spans="1:8" x14ac:dyDescent="0.25">
      <c r="A3162" t="s">
        <v>243</v>
      </c>
      <c r="B3162" t="s">
        <v>880</v>
      </c>
      <c r="C3162" s="1">
        <v>45413</v>
      </c>
      <c r="D3162">
        <v>26232</v>
      </c>
      <c r="E3162">
        <v>1015491</v>
      </c>
      <c r="F3162">
        <v>6.49</v>
      </c>
      <c r="G3162">
        <v>0.48399999700000002</v>
      </c>
      <c r="H3162">
        <v>1349.01001</v>
      </c>
    </row>
    <row r="3163" spans="1:8" x14ac:dyDescent="0.25">
      <c r="A3163" t="s">
        <v>243</v>
      </c>
      <c r="B3163" t="s">
        <v>880</v>
      </c>
      <c r="C3163" s="1">
        <v>45444</v>
      </c>
      <c r="D3163">
        <v>34187</v>
      </c>
      <c r="E3163">
        <v>1049678</v>
      </c>
      <c r="F3163">
        <v>6.52</v>
      </c>
      <c r="G3163">
        <v>0.69999998799999996</v>
      </c>
      <c r="H3163">
        <v>812.03002930000002</v>
      </c>
    </row>
    <row r="3164" spans="1:8" x14ac:dyDescent="0.25">
      <c r="A3164" t="s">
        <v>243</v>
      </c>
      <c r="B3164" t="s">
        <v>880</v>
      </c>
      <c r="C3164" s="1">
        <v>45474</v>
      </c>
      <c r="D3164">
        <v>25203</v>
      </c>
      <c r="E3164">
        <v>1074881</v>
      </c>
      <c r="F3164">
        <v>6.43</v>
      </c>
      <c r="G3164">
        <v>0.644999981</v>
      </c>
      <c r="H3164">
        <v>1630.099976</v>
      </c>
    </row>
    <row r="3165" spans="1:8" x14ac:dyDescent="0.25">
      <c r="A3165" t="s">
        <v>243</v>
      </c>
      <c r="B3165" t="s">
        <v>880</v>
      </c>
      <c r="C3165" s="1">
        <v>45505</v>
      </c>
      <c r="D3165">
        <v>34594</v>
      </c>
      <c r="E3165">
        <v>1109475</v>
      </c>
      <c r="F3165">
        <v>6.51</v>
      </c>
      <c r="G3165">
        <v>0.741999984</v>
      </c>
      <c r="H3165">
        <v>1234.530029</v>
      </c>
    </row>
    <row r="3166" spans="1:8" x14ac:dyDescent="0.25">
      <c r="A3166" t="s">
        <v>243</v>
      </c>
      <c r="B3166" t="s">
        <v>880</v>
      </c>
      <c r="C3166" s="1">
        <v>45536</v>
      </c>
      <c r="D3166">
        <v>41359</v>
      </c>
      <c r="E3166">
        <v>1150834</v>
      </c>
      <c r="F3166">
        <v>6.57</v>
      </c>
      <c r="G3166">
        <v>0.866999984</v>
      </c>
      <c r="H3166">
        <v>2921.3400879999999</v>
      </c>
    </row>
    <row r="3167" spans="1:8" x14ac:dyDescent="0.25">
      <c r="A3167" t="s">
        <v>243</v>
      </c>
      <c r="B3167" t="s">
        <v>880</v>
      </c>
      <c r="C3167" s="1">
        <v>45566</v>
      </c>
      <c r="D3167">
        <v>41973</v>
      </c>
      <c r="E3167">
        <v>1192807</v>
      </c>
      <c r="F3167">
        <v>6.57</v>
      </c>
      <c r="G3167">
        <v>0.773999989</v>
      </c>
      <c r="H3167">
        <v>0</v>
      </c>
    </row>
    <row r="3168" spans="1:8" x14ac:dyDescent="0.25">
      <c r="A3168" t="s">
        <v>243</v>
      </c>
      <c r="B3168" t="s">
        <v>880</v>
      </c>
      <c r="C3168" s="1">
        <v>45597</v>
      </c>
      <c r="D3168">
        <v>46614</v>
      </c>
      <c r="E3168">
        <v>1239421</v>
      </c>
      <c r="F3168">
        <v>6.46</v>
      </c>
      <c r="G3168">
        <v>1</v>
      </c>
      <c r="H3168">
        <v>3647.75</v>
      </c>
    </row>
    <row r="3169" spans="1:8" x14ac:dyDescent="0.25">
      <c r="A3169" t="s">
        <v>243</v>
      </c>
      <c r="B3169" t="s">
        <v>880</v>
      </c>
      <c r="C3169" s="1">
        <v>45627</v>
      </c>
      <c r="D3169">
        <v>26575</v>
      </c>
      <c r="E3169">
        <v>1265996</v>
      </c>
      <c r="F3169">
        <v>6.39</v>
      </c>
      <c r="G3169">
        <v>0.741999984</v>
      </c>
      <c r="H3169">
        <v>3343.610107</v>
      </c>
    </row>
    <row r="3170" spans="1:8" x14ac:dyDescent="0.25">
      <c r="A3170" t="s">
        <v>244</v>
      </c>
      <c r="B3170" t="s">
        <v>879</v>
      </c>
      <c r="C3170" s="1">
        <v>44562</v>
      </c>
      <c r="D3170">
        <v>44591</v>
      </c>
      <c r="E3170">
        <v>44591</v>
      </c>
      <c r="F3170">
        <v>6.62</v>
      </c>
      <c r="G3170">
        <v>1</v>
      </c>
      <c r="H3170">
        <v>0</v>
      </c>
    </row>
    <row r="3171" spans="1:8" x14ac:dyDescent="0.25">
      <c r="A3171" t="s">
        <v>244</v>
      </c>
      <c r="B3171" t="s">
        <v>879</v>
      </c>
      <c r="C3171" s="1">
        <v>44593</v>
      </c>
      <c r="D3171">
        <v>29515</v>
      </c>
      <c r="E3171">
        <v>74106</v>
      </c>
      <c r="F3171">
        <v>6.51</v>
      </c>
      <c r="G3171">
        <v>0.89300000700000004</v>
      </c>
      <c r="H3171">
        <v>0</v>
      </c>
    </row>
    <row r="3172" spans="1:8" x14ac:dyDescent="0.25">
      <c r="A3172" t="s">
        <v>244</v>
      </c>
      <c r="B3172" t="s">
        <v>879</v>
      </c>
      <c r="C3172" s="1">
        <v>44621</v>
      </c>
      <c r="D3172">
        <v>34192</v>
      </c>
      <c r="E3172">
        <v>108298</v>
      </c>
      <c r="F3172">
        <v>6.58</v>
      </c>
      <c r="G3172">
        <v>0.741999984</v>
      </c>
      <c r="H3172">
        <v>0</v>
      </c>
    </row>
    <row r="3173" spans="1:8" x14ac:dyDescent="0.25">
      <c r="A3173" t="s">
        <v>244</v>
      </c>
      <c r="B3173" t="s">
        <v>879</v>
      </c>
      <c r="C3173" s="1">
        <v>44652</v>
      </c>
      <c r="D3173">
        <v>29649</v>
      </c>
      <c r="E3173">
        <v>137947</v>
      </c>
      <c r="F3173">
        <v>6.57</v>
      </c>
      <c r="G3173">
        <v>0.69999998799999996</v>
      </c>
      <c r="H3173">
        <v>0</v>
      </c>
    </row>
    <row r="3174" spans="1:8" x14ac:dyDescent="0.25">
      <c r="A3174" t="s">
        <v>244</v>
      </c>
      <c r="B3174" t="s">
        <v>879</v>
      </c>
      <c r="C3174" s="1">
        <v>44682</v>
      </c>
      <c r="D3174">
        <v>33544</v>
      </c>
      <c r="E3174">
        <v>171491</v>
      </c>
      <c r="F3174">
        <v>6.6</v>
      </c>
      <c r="G3174">
        <v>0.676999986</v>
      </c>
      <c r="H3174">
        <v>0</v>
      </c>
    </row>
    <row r="3175" spans="1:8" x14ac:dyDescent="0.25">
      <c r="A3175" t="s">
        <v>244</v>
      </c>
      <c r="B3175" t="s">
        <v>879</v>
      </c>
      <c r="C3175" s="1">
        <v>44713</v>
      </c>
      <c r="D3175">
        <v>25140</v>
      </c>
      <c r="E3175">
        <v>196631</v>
      </c>
      <c r="F3175">
        <v>6.59</v>
      </c>
      <c r="G3175">
        <v>0.60000002399999997</v>
      </c>
      <c r="H3175">
        <v>0</v>
      </c>
    </row>
    <row r="3176" spans="1:8" x14ac:dyDescent="0.25">
      <c r="A3176" t="s">
        <v>244</v>
      </c>
      <c r="B3176" t="s">
        <v>879</v>
      </c>
      <c r="C3176" s="1">
        <v>44743</v>
      </c>
      <c r="D3176">
        <v>38906</v>
      </c>
      <c r="E3176">
        <v>235537</v>
      </c>
      <c r="F3176">
        <v>6.54</v>
      </c>
      <c r="G3176">
        <v>0.838999987</v>
      </c>
      <c r="H3176">
        <v>0</v>
      </c>
    </row>
    <row r="3177" spans="1:8" x14ac:dyDescent="0.25">
      <c r="A3177" t="s">
        <v>244</v>
      </c>
      <c r="B3177" t="s">
        <v>879</v>
      </c>
      <c r="C3177" s="1">
        <v>44774</v>
      </c>
      <c r="D3177">
        <v>26742</v>
      </c>
      <c r="E3177">
        <v>262279</v>
      </c>
      <c r="F3177">
        <v>6.56</v>
      </c>
      <c r="G3177">
        <v>0.676999986</v>
      </c>
      <c r="H3177">
        <v>0</v>
      </c>
    </row>
    <row r="3178" spans="1:8" x14ac:dyDescent="0.25">
      <c r="A3178" t="s">
        <v>244</v>
      </c>
      <c r="B3178" t="s">
        <v>879</v>
      </c>
      <c r="C3178" s="1">
        <v>44805</v>
      </c>
      <c r="D3178">
        <v>24459</v>
      </c>
      <c r="E3178">
        <v>286738</v>
      </c>
      <c r="F3178">
        <v>6.54</v>
      </c>
      <c r="G3178">
        <v>0.73299998</v>
      </c>
      <c r="H3178">
        <v>0</v>
      </c>
    </row>
    <row r="3179" spans="1:8" x14ac:dyDescent="0.25">
      <c r="A3179" t="s">
        <v>244</v>
      </c>
      <c r="B3179" t="s">
        <v>879</v>
      </c>
      <c r="C3179" s="1">
        <v>44835</v>
      </c>
      <c r="D3179">
        <v>44701</v>
      </c>
      <c r="E3179">
        <v>331439</v>
      </c>
      <c r="F3179">
        <v>6.54</v>
      </c>
      <c r="G3179">
        <v>1.097000003</v>
      </c>
      <c r="H3179">
        <v>0</v>
      </c>
    </row>
    <row r="3180" spans="1:8" x14ac:dyDescent="0.25">
      <c r="A3180" t="s">
        <v>244</v>
      </c>
      <c r="B3180" t="s">
        <v>879</v>
      </c>
      <c r="C3180" s="1">
        <v>44866</v>
      </c>
      <c r="D3180">
        <v>28781</v>
      </c>
      <c r="E3180">
        <v>360220</v>
      </c>
      <c r="F3180">
        <v>6.54</v>
      </c>
      <c r="G3180">
        <v>0.69999998799999996</v>
      </c>
      <c r="H3180">
        <v>1528.709961</v>
      </c>
    </row>
    <row r="3181" spans="1:8" x14ac:dyDescent="0.25">
      <c r="A3181" t="s">
        <v>244</v>
      </c>
      <c r="B3181" t="s">
        <v>879</v>
      </c>
      <c r="C3181" s="1">
        <v>44896</v>
      </c>
      <c r="D3181">
        <v>38699</v>
      </c>
      <c r="E3181">
        <v>398919</v>
      </c>
      <c r="F3181">
        <v>6.45</v>
      </c>
      <c r="G3181">
        <v>0.838999987</v>
      </c>
      <c r="H3181">
        <v>885.32000730000004</v>
      </c>
    </row>
    <row r="3182" spans="1:8" x14ac:dyDescent="0.25">
      <c r="A3182" t="s">
        <v>244</v>
      </c>
      <c r="B3182" t="s">
        <v>879</v>
      </c>
      <c r="C3182" s="1">
        <v>44927</v>
      </c>
      <c r="D3182">
        <v>51289</v>
      </c>
      <c r="E3182">
        <v>450208</v>
      </c>
      <c r="F3182">
        <v>6.47</v>
      </c>
      <c r="G3182">
        <v>1.161000013</v>
      </c>
      <c r="H3182">
        <v>0</v>
      </c>
    </row>
    <row r="3183" spans="1:8" x14ac:dyDescent="0.25">
      <c r="A3183" t="s">
        <v>244</v>
      </c>
      <c r="B3183" t="s">
        <v>879</v>
      </c>
      <c r="C3183" s="1">
        <v>44958</v>
      </c>
      <c r="D3183">
        <v>27599</v>
      </c>
      <c r="E3183">
        <v>477807</v>
      </c>
      <c r="F3183">
        <v>6.45</v>
      </c>
      <c r="G3183">
        <v>0.60699999299999996</v>
      </c>
      <c r="H3183">
        <v>136.5899963</v>
      </c>
    </row>
    <row r="3184" spans="1:8" x14ac:dyDescent="0.25">
      <c r="A3184" t="s">
        <v>244</v>
      </c>
      <c r="B3184" t="s">
        <v>879</v>
      </c>
      <c r="C3184" s="1">
        <v>44986</v>
      </c>
      <c r="D3184">
        <v>35495</v>
      </c>
      <c r="E3184">
        <v>513302</v>
      </c>
      <c r="F3184">
        <v>6.5</v>
      </c>
      <c r="G3184">
        <v>0.870999992</v>
      </c>
      <c r="H3184">
        <v>3064.3500979999999</v>
      </c>
    </row>
    <row r="3185" spans="1:8" x14ac:dyDescent="0.25">
      <c r="A3185" t="s">
        <v>244</v>
      </c>
      <c r="B3185" t="s">
        <v>879</v>
      </c>
      <c r="C3185" s="1">
        <v>45017</v>
      </c>
      <c r="D3185">
        <v>53215</v>
      </c>
      <c r="E3185">
        <v>566517</v>
      </c>
      <c r="F3185">
        <v>6.47</v>
      </c>
      <c r="G3185">
        <v>1.1670000549999999</v>
      </c>
      <c r="H3185">
        <v>0</v>
      </c>
    </row>
    <row r="3186" spans="1:8" x14ac:dyDescent="0.25">
      <c r="A3186" t="s">
        <v>244</v>
      </c>
      <c r="B3186" t="s">
        <v>879</v>
      </c>
      <c r="C3186" s="1">
        <v>45047</v>
      </c>
      <c r="D3186">
        <v>46909</v>
      </c>
      <c r="E3186">
        <v>613426</v>
      </c>
      <c r="F3186">
        <v>6.49</v>
      </c>
      <c r="G3186">
        <v>0.870999992</v>
      </c>
      <c r="H3186">
        <v>3004.570068</v>
      </c>
    </row>
    <row r="3187" spans="1:8" x14ac:dyDescent="0.25">
      <c r="A3187" t="s">
        <v>244</v>
      </c>
      <c r="B3187" t="s">
        <v>879</v>
      </c>
      <c r="C3187" s="1">
        <v>45078</v>
      </c>
      <c r="D3187">
        <v>39089</v>
      </c>
      <c r="E3187">
        <v>652515</v>
      </c>
      <c r="F3187">
        <v>6.43</v>
      </c>
      <c r="G3187">
        <v>0.96700000799999997</v>
      </c>
      <c r="H3187">
        <v>947.05999759999997</v>
      </c>
    </row>
    <row r="3188" spans="1:8" x14ac:dyDescent="0.25">
      <c r="A3188" t="s">
        <v>244</v>
      </c>
      <c r="B3188" t="s">
        <v>879</v>
      </c>
      <c r="C3188" s="1">
        <v>45108</v>
      </c>
      <c r="D3188">
        <v>50810</v>
      </c>
      <c r="E3188">
        <v>703325</v>
      </c>
      <c r="F3188">
        <v>6.47</v>
      </c>
      <c r="G3188">
        <v>1</v>
      </c>
      <c r="H3188">
        <v>0</v>
      </c>
    </row>
    <row r="3189" spans="1:8" x14ac:dyDescent="0.25">
      <c r="A3189" t="s">
        <v>244</v>
      </c>
      <c r="B3189" t="s">
        <v>879</v>
      </c>
      <c r="C3189" s="1">
        <v>45139</v>
      </c>
      <c r="D3189">
        <v>31254</v>
      </c>
      <c r="E3189">
        <v>734579</v>
      </c>
      <c r="F3189">
        <v>6.45</v>
      </c>
      <c r="G3189">
        <v>0.741999984</v>
      </c>
      <c r="H3189">
        <v>0</v>
      </c>
    </row>
    <row r="3190" spans="1:8" x14ac:dyDescent="0.25">
      <c r="A3190" t="s">
        <v>244</v>
      </c>
      <c r="B3190" t="s">
        <v>879</v>
      </c>
      <c r="C3190" s="1">
        <v>45170</v>
      </c>
      <c r="D3190">
        <v>36894</v>
      </c>
      <c r="E3190">
        <v>771473</v>
      </c>
      <c r="F3190">
        <v>6.5</v>
      </c>
      <c r="G3190">
        <v>0.866999984</v>
      </c>
      <c r="H3190">
        <v>3634.7700199999999</v>
      </c>
    </row>
    <row r="3191" spans="1:8" x14ac:dyDescent="0.25">
      <c r="A3191" t="s">
        <v>244</v>
      </c>
      <c r="B3191" t="s">
        <v>879</v>
      </c>
      <c r="C3191" s="1">
        <v>45200</v>
      </c>
      <c r="D3191">
        <v>32821</v>
      </c>
      <c r="E3191">
        <v>804294</v>
      </c>
      <c r="F3191">
        <v>6.48</v>
      </c>
      <c r="G3191">
        <v>0.612999976</v>
      </c>
      <c r="H3191">
        <v>3883.3100589999999</v>
      </c>
    </row>
    <row r="3192" spans="1:8" x14ac:dyDescent="0.25">
      <c r="A3192" t="s">
        <v>244</v>
      </c>
      <c r="B3192" t="s">
        <v>879</v>
      </c>
      <c r="C3192" s="1">
        <v>45231</v>
      </c>
      <c r="D3192">
        <v>39981</v>
      </c>
      <c r="E3192">
        <v>844275</v>
      </c>
      <c r="F3192">
        <v>6.47</v>
      </c>
      <c r="G3192">
        <v>0.866999984</v>
      </c>
      <c r="H3192">
        <v>5948.7597660000001</v>
      </c>
    </row>
    <row r="3193" spans="1:8" x14ac:dyDescent="0.25">
      <c r="A3193" t="s">
        <v>244</v>
      </c>
      <c r="B3193" t="s">
        <v>879</v>
      </c>
      <c r="C3193" s="1">
        <v>45261</v>
      </c>
      <c r="D3193">
        <v>47115</v>
      </c>
      <c r="E3193">
        <v>891390</v>
      </c>
      <c r="F3193">
        <v>6.53</v>
      </c>
      <c r="G3193">
        <v>1</v>
      </c>
      <c r="H3193">
        <v>944.8400269</v>
      </c>
    </row>
    <row r="3194" spans="1:8" x14ac:dyDescent="0.25">
      <c r="A3194" t="s">
        <v>244</v>
      </c>
      <c r="B3194" t="s">
        <v>879</v>
      </c>
      <c r="C3194" s="1">
        <v>45292</v>
      </c>
      <c r="D3194">
        <v>40761</v>
      </c>
      <c r="E3194">
        <v>932151</v>
      </c>
      <c r="F3194">
        <v>6.55</v>
      </c>
      <c r="G3194">
        <v>0.967999995</v>
      </c>
      <c r="H3194">
        <v>2850.4399410000001</v>
      </c>
    </row>
    <row r="3195" spans="1:8" x14ac:dyDescent="0.25">
      <c r="A3195" t="s">
        <v>244</v>
      </c>
      <c r="B3195" t="s">
        <v>879</v>
      </c>
      <c r="C3195" s="1">
        <v>45323</v>
      </c>
      <c r="D3195">
        <v>28714</v>
      </c>
      <c r="E3195">
        <v>960865</v>
      </c>
      <c r="F3195">
        <v>6.48</v>
      </c>
      <c r="G3195">
        <v>0.75900000300000003</v>
      </c>
      <c r="H3195">
        <v>558.16998290000004</v>
      </c>
    </row>
    <row r="3196" spans="1:8" x14ac:dyDescent="0.25">
      <c r="A3196" t="s">
        <v>244</v>
      </c>
      <c r="B3196" t="s">
        <v>879</v>
      </c>
      <c r="C3196" s="1">
        <v>45352</v>
      </c>
      <c r="D3196">
        <v>32234</v>
      </c>
      <c r="E3196">
        <v>993099</v>
      </c>
      <c r="F3196">
        <v>6.39</v>
      </c>
      <c r="G3196">
        <v>0.612999976</v>
      </c>
      <c r="H3196">
        <v>0</v>
      </c>
    </row>
    <row r="3197" spans="1:8" x14ac:dyDescent="0.25">
      <c r="A3197" t="s">
        <v>244</v>
      </c>
      <c r="B3197" t="s">
        <v>879</v>
      </c>
      <c r="C3197" s="1">
        <v>45383</v>
      </c>
      <c r="D3197">
        <v>40174</v>
      </c>
      <c r="E3197">
        <v>1033273</v>
      </c>
      <c r="F3197">
        <v>6.33</v>
      </c>
      <c r="G3197">
        <v>0.83300000399999996</v>
      </c>
      <c r="H3197">
        <v>0</v>
      </c>
    </row>
    <row r="3198" spans="1:8" x14ac:dyDescent="0.25">
      <c r="A3198" t="s">
        <v>244</v>
      </c>
      <c r="B3198" t="s">
        <v>879</v>
      </c>
      <c r="C3198" s="1">
        <v>45413</v>
      </c>
      <c r="D3198">
        <v>28210</v>
      </c>
      <c r="E3198">
        <v>1061483</v>
      </c>
      <c r="F3198">
        <v>6.36</v>
      </c>
      <c r="G3198">
        <v>0.644999981</v>
      </c>
      <c r="H3198">
        <v>4211.3398440000001</v>
      </c>
    </row>
    <row r="3199" spans="1:8" x14ac:dyDescent="0.25">
      <c r="A3199" t="s">
        <v>244</v>
      </c>
      <c r="B3199" t="s">
        <v>879</v>
      </c>
      <c r="C3199" s="1">
        <v>45444</v>
      </c>
      <c r="D3199">
        <v>50718</v>
      </c>
      <c r="E3199">
        <v>1112201</v>
      </c>
      <c r="F3199">
        <v>6.33</v>
      </c>
      <c r="G3199">
        <v>1</v>
      </c>
      <c r="H3199">
        <v>946.01000980000003</v>
      </c>
    </row>
    <row r="3200" spans="1:8" x14ac:dyDescent="0.25">
      <c r="A3200" t="s">
        <v>244</v>
      </c>
      <c r="B3200" t="s">
        <v>879</v>
      </c>
      <c r="C3200" s="1">
        <v>45474</v>
      </c>
      <c r="D3200">
        <v>40754</v>
      </c>
      <c r="E3200">
        <v>1152955</v>
      </c>
      <c r="F3200">
        <v>6.43</v>
      </c>
      <c r="G3200">
        <v>0.805999994</v>
      </c>
      <c r="H3200">
        <v>0</v>
      </c>
    </row>
    <row r="3201" spans="1:8" x14ac:dyDescent="0.25">
      <c r="A3201" t="s">
        <v>244</v>
      </c>
      <c r="B3201" t="s">
        <v>879</v>
      </c>
      <c r="C3201" s="1">
        <v>45505</v>
      </c>
      <c r="D3201">
        <v>41481</v>
      </c>
      <c r="E3201">
        <v>1194436</v>
      </c>
      <c r="F3201">
        <v>6.47</v>
      </c>
      <c r="G3201">
        <v>0.902999997</v>
      </c>
      <c r="H3201">
        <v>896.60998540000003</v>
      </c>
    </row>
    <row r="3202" spans="1:8" x14ac:dyDescent="0.25">
      <c r="A3202" t="s">
        <v>244</v>
      </c>
      <c r="B3202" t="s">
        <v>879</v>
      </c>
      <c r="C3202" s="1">
        <v>45536</v>
      </c>
      <c r="D3202">
        <v>33867</v>
      </c>
      <c r="E3202">
        <v>1228303</v>
      </c>
      <c r="F3202">
        <v>6.49</v>
      </c>
      <c r="G3202">
        <v>0.80000001200000004</v>
      </c>
      <c r="H3202">
        <v>0</v>
      </c>
    </row>
    <row r="3203" spans="1:8" x14ac:dyDescent="0.25">
      <c r="A3203" t="s">
        <v>244</v>
      </c>
      <c r="B3203" t="s">
        <v>879</v>
      </c>
      <c r="C3203" s="1">
        <v>45566</v>
      </c>
      <c r="D3203">
        <v>26914</v>
      </c>
      <c r="E3203">
        <v>1255217</v>
      </c>
      <c r="F3203">
        <v>6.49</v>
      </c>
      <c r="G3203">
        <v>0.676999986</v>
      </c>
      <c r="H3203">
        <v>0</v>
      </c>
    </row>
    <row r="3204" spans="1:8" x14ac:dyDescent="0.25">
      <c r="A3204" t="s">
        <v>244</v>
      </c>
      <c r="B3204" t="s">
        <v>879</v>
      </c>
      <c r="C3204" s="1">
        <v>45597</v>
      </c>
      <c r="D3204">
        <v>36229</v>
      </c>
      <c r="E3204">
        <v>1291446</v>
      </c>
      <c r="F3204">
        <v>6.46</v>
      </c>
      <c r="G3204">
        <v>0.93300002800000004</v>
      </c>
      <c r="H3204">
        <v>1746.4499510000001</v>
      </c>
    </row>
    <row r="3205" spans="1:8" x14ac:dyDescent="0.25">
      <c r="A3205" t="s">
        <v>244</v>
      </c>
      <c r="B3205" t="s">
        <v>879</v>
      </c>
      <c r="C3205" s="1">
        <v>45627</v>
      </c>
      <c r="D3205">
        <v>28352</v>
      </c>
      <c r="E3205">
        <v>1319798</v>
      </c>
      <c r="F3205">
        <v>6.52</v>
      </c>
      <c r="G3205">
        <v>0.644999981</v>
      </c>
      <c r="H3205">
        <v>0</v>
      </c>
    </row>
    <row r="3206" spans="1:8" x14ac:dyDescent="0.25">
      <c r="A3206" t="s">
        <v>245</v>
      </c>
      <c r="B3206" t="s">
        <v>876</v>
      </c>
      <c r="C3206" s="1">
        <v>44562</v>
      </c>
      <c r="D3206">
        <v>52085</v>
      </c>
      <c r="E3206">
        <v>52085</v>
      </c>
      <c r="F3206">
        <v>6.43</v>
      </c>
      <c r="G3206">
        <v>1.065000057</v>
      </c>
      <c r="H3206">
        <v>0</v>
      </c>
    </row>
    <row r="3207" spans="1:8" x14ac:dyDescent="0.25">
      <c r="A3207" t="s">
        <v>245</v>
      </c>
      <c r="B3207" t="s">
        <v>876</v>
      </c>
      <c r="C3207" s="1">
        <v>44593</v>
      </c>
      <c r="D3207">
        <v>34407</v>
      </c>
      <c r="E3207">
        <v>86492</v>
      </c>
      <c r="F3207">
        <v>6.41</v>
      </c>
      <c r="G3207">
        <v>0.786000013</v>
      </c>
      <c r="H3207">
        <v>992.23999019999997</v>
      </c>
    </row>
    <row r="3208" spans="1:8" x14ac:dyDescent="0.25">
      <c r="A3208" t="s">
        <v>245</v>
      </c>
      <c r="B3208" t="s">
        <v>876</v>
      </c>
      <c r="C3208" s="1">
        <v>44621</v>
      </c>
      <c r="D3208">
        <v>34621</v>
      </c>
      <c r="E3208">
        <v>121113</v>
      </c>
      <c r="F3208">
        <v>6.41</v>
      </c>
      <c r="G3208">
        <v>0.644999981</v>
      </c>
      <c r="H3208">
        <v>0</v>
      </c>
    </row>
    <row r="3209" spans="1:8" x14ac:dyDescent="0.25">
      <c r="A3209" t="s">
        <v>245</v>
      </c>
      <c r="B3209" t="s">
        <v>876</v>
      </c>
      <c r="C3209" s="1">
        <v>44652</v>
      </c>
      <c r="D3209">
        <v>32988</v>
      </c>
      <c r="E3209">
        <v>154101</v>
      </c>
      <c r="F3209">
        <v>6.4</v>
      </c>
      <c r="G3209">
        <v>0.866999984</v>
      </c>
      <c r="H3209">
        <v>1325.3199460000001</v>
      </c>
    </row>
    <row r="3210" spans="1:8" x14ac:dyDescent="0.25">
      <c r="A3210" t="s">
        <v>245</v>
      </c>
      <c r="B3210" t="s">
        <v>876</v>
      </c>
      <c r="C3210" s="1">
        <v>44682</v>
      </c>
      <c r="D3210">
        <v>28798</v>
      </c>
      <c r="E3210">
        <v>182899</v>
      </c>
      <c r="F3210">
        <v>6.45</v>
      </c>
      <c r="G3210">
        <v>0.805999994</v>
      </c>
      <c r="H3210">
        <v>5251.25</v>
      </c>
    </row>
    <row r="3211" spans="1:8" x14ac:dyDescent="0.25">
      <c r="A3211" t="s">
        <v>245</v>
      </c>
      <c r="B3211" t="s">
        <v>876</v>
      </c>
      <c r="C3211" s="1">
        <v>44713</v>
      </c>
      <c r="D3211">
        <v>31196</v>
      </c>
      <c r="E3211">
        <v>214095</v>
      </c>
      <c r="F3211">
        <v>6.52</v>
      </c>
      <c r="G3211">
        <v>0.866999984</v>
      </c>
      <c r="H3211">
        <v>0</v>
      </c>
    </row>
    <row r="3212" spans="1:8" x14ac:dyDescent="0.25">
      <c r="A3212" t="s">
        <v>245</v>
      </c>
      <c r="B3212" t="s">
        <v>876</v>
      </c>
      <c r="C3212" s="1">
        <v>44743</v>
      </c>
      <c r="D3212">
        <v>31398</v>
      </c>
      <c r="E3212">
        <v>245493</v>
      </c>
      <c r="F3212">
        <v>6.59</v>
      </c>
      <c r="G3212">
        <v>0.838999987</v>
      </c>
      <c r="H3212">
        <v>3286.280029</v>
      </c>
    </row>
    <row r="3213" spans="1:8" x14ac:dyDescent="0.25">
      <c r="A3213" t="s">
        <v>245</v>
      </c>
      <c r="B3213" t="s">
        <v>876</v>
      </c>
      <c r="C3213" s="1">
        <v>44774</v>
      </c>
      <c r="D3213">
        <v>32243</v>
      </c>
      <c r="E3213">
        <v>277736</v>
      </c>
      <c r="F3213">
        <v>6.53</v>
      </c>
      <c r="G3213">
        <v>0.805999994</v>
      </c>
      <c r="H3213">
        <v>2098.570068</v>
      </c>
    </row>
    <row r="3214" spans="1:8" x14ac:dyDescent="0.25">
      <c r="A3214" t="s">
        <v>245</v>
      </c>
      <c r="B3214" t="s">
        <v>876</v>
      </c>
      <c r="C3214" s="1">
        <v>44805</v>
      </c>
      <c r="D3214">
        <v>24042</v>
      </c>
      <c r="E3214">
        <v>301778</v>
      </c>
      <c r="F3214">
        <v>6.51</v>
      </c>
      <c r="G3214">
        <v>0.60000002399999997</v>
      </c>
      <c r="H3214">
        <v>702.3400269</v>
      </c>
    </row>
    <row r="3215" spans="1:8" x14ac:dyDescent="0.25">
      <c r="A3215" t="s">
        <v>245</v>
      </c>
      <c r="B3215" t="s">
        <v>876</v>
      </c>
      <c r="C3215" s="1">
        <v>44835</v>
      </c>
      <c r="D3215">
        <v>54616</v>
      </c>
      <c r="E3215">
        <v>356394</v>
      </c>
      <c r="F3215">
        <v>6.44</v>
      </c>
      <c r="G3215">
        <v>1.161000013</v>
      </c>
      <c r="H3215">
        <v>0</v>
      </c>
    </row>
    <row r="3216" spans="1:8" x14ac:dyDescent="0.25">
      <c r="A3216" t="s">
        <v>245</v>
      </c>
      <c r="B3216" t="s">
        <v>876</v>
      </c>
      <c r="C3216" s="1">
        <v>44866</v>
      </c>
      <c r="D3216">
        <v>35517</v>
      </c>
      <c r="E3216">
        <v>391911</v>
      </c>
      <c r="F3216">
        <v>6.5</v>
      </c>
      <c r="G3216">
        <v>0.866999984</v>
      </c>
      <c r="H3216">
        <v>0</v>
      </c>
    </row>
    <row r="3217" spans="1:8" x14ac:dyDescent="0.25">
      <c r="A3217" t="s">
        <v>245</v>
      </c>
      <c r="B3217" t="s">
        <v>876</v>
      </c>
      <c r="C3217" s="1">
        <v>44896</v>
      </c>
      <c r="D3217">
        <v>41885</v>
      </c>
      <c r="E3217">
        <v>433796</v>
      </c>
      <c r="F3217">
        <v>6.57</v>
      </c>
      <c r="G3217">
        <v>0.773999989</v>
      </c>
      <c r="H3217">
        <v>0</v>
      </c>
    </row>
    <row r="3218" spans="1:8" x14ac:dyDescent="0.25">
      <c r="A3218" t="s">
        <v>245</v>
      </c>
      <c r="B3218" t="s">
        <v>876</v>
      </c>
      <c r="C3218" s="1">
        <v>44927</v>
      </c>
      <c r="D3218">
        <v>50519</v>
      </c>
      <c r="E3218">
        <v>484315</v>
      </c>
      <c r="F3218">
        <v>6.59</v>
      </c>
      <c r="G3218">
        <v>1.2259999509999999</v>
      </c>
      <c r="H3218">
        <v>0</v>
      </c>
    </row>
    <row r="3219" spans="1:8" x14ac:dyDescent="0.25">
      <c r="A3219" t="s">
        <v>245</v>
      </c>
      <c r="B3219" t="s">
        <v>876</v>
      </c>
      <c r="C3219" s="1">
        <v>44958</v>
      </c>
      <c r="D3219">
        <v>32292</v>
      </c>
      <c r="E3219">
        <v>516607</v>
      </c>
      <c r="F3219">
        <v>6.67</v>
      </c>
      <c r="G3219">
        <v>0.82099997999999996</v>
      </c>
      <c r="H3219">
        <v>1896.209961</v>
      </c>
    </row>
    <row r="3220" spans="1:8" x14ac:dyDescent="0.25">
      <c r="A3220" t="s">
        <v>245</v>
      </c>
      <c r="B3220" t="s">
        <v>876</v>
      </c>
      <c r="C3220" s="1">
        <v>44986</v>
      </c>
      <c r="D3220">
        <v>25396</v>
      </c>
      <c r="E3220">
        <v>542003</v>
      </c>
      <c r="F3220">
        <v>6.65</v>
      </c>
      <c r="G3220">
        <v>0.612999976</v>
      </c>
      <c r="H3220">
        <v>5758.4799800000001</v>
      </c>
    </row>
    <row r="3221" spans="1:8" x14ac:dyDescent="0.25">
      <c r="A3221" t="s">
        <v>245</v>
      </c>
      <c r="B3221" t="s">
        <v>876</v>
      </c>
      <c r="C3221" s="1">
        <v>45017</v>
      </c>
      <c r="D3221">
        <v>31939</v>
      </c>
      <c r="E3221">
        <v>573942</v>
      </c>
      <c r="F3221">
        <v>6.67</v>
      </c>
      <c r="G3221">
        <v>0.69999998799999996</v>
      </c>
      <c r="H3221">
        <v>3781.179932</v>
      </c>
    </row>
    <row r="3222" spans="1:8" x14ac:dyDescent="0.25">
      <c r="A3222" t="s">
        <v>245</v>
      </c>
      <c r="B3222" t="s">
        <v>876</v>
      </c>
      <c r="C3222" s="1">
        <v>45047</v>
      </c>
      <c r="D3222">
        <v>39760</v>
      </c>
      <c r="E3222">
        <v>613702</v>
      </c>
      <c r="F3222">
        <v>6.57</v>
      </c>
      <c r="G3222">
        <v>0.870999992</v>
      </c>
      <c r="H3222">
        <v>0</v>
      </c>
    </row>
    <row r="3223" spans="1:8" x14ac:dyDescent="0.25">
      <c r="A3223" t="s">
        <v>245</v>
      </c>
      <c r="B3223" t="s">
        <v>876</v>
      </c>
      <c r="C3223" s="1">
        <v>45078</v>
      </c>
      <c r="D3223">
        <v>33289</v>
      </c>
      <c r="E3223">
        <v>646991</v>
      </c>
      <c r="F3223">
        <v>6.49</v>
      </c>
      <c r="G3223">
        <v>0.866999984</v>
      </c>
      <c r="H3223">
        <v>0</v>
      </c>
    </row>
    <row r="3224" spans="1:8" x14ac:dyDescent="0.25">
      <c r="A3224" t="s">
        <v>245</v>
      </c>
      <c r="B3224" t="s">
        <v>876</v>
      </c>
      <c r="C3224" s="1">
        <v>45108</v>
      </c>
      <c r="D3224">
        <v>39884</v>
      </c>
      <c r="E3224">
        <v>686875</v>
      </c>
      <c r="F3224">
        <v>6.5</v>
      </c>
      <c r="G3224">
        <v>0.967999995</v>
      </c>
      <c r="H3224">
        <v>0</v>
      </c>
    </row>
    <row r="3225" spans="1:8" x14ac:dyDescent="0.25">
      <c r="A3225" t="s">
        <v>245</v>
      </c>
      <c r="B3225" t="s">
        <v>876</v>
      </c>
      <c r="C3225" s="1">
        <v>45139</v>
      </c>
      <c r="D3225">
        <v>36381</v>
      </c>
      <c r="E3225">
        <v>723256</v>
      </c>
      <c r="F3225">
        <v>6.53</v>
      </c>
      <c r="G3225">
        <v>0.805999994</v>
      </c>
      <c r="H3225">
        <v>3087.389893</v>
      </c>
    </row>
    <row r="3226" spans="1:8" x14ac:dyDescent="0.25">
      <c r="A3226" t="s">
        <v>245</v>
      </c>
      <c r="B3226" t="s">
        <v>876</v>
      </c>
      <c r="C3226" s="1">
        <v>45170</v>
      </c>
      <c r="D3226">
        <v>25453</v>
      </c>
      <c r="E3226">
        <v>748709</v>
      </c>
      <c r="F3226">
        <v>6.6</v>
      </c>
      <c r="G3226">
        <v>0.66699999600000004</v>
      </c>
      <c r="H3226">
        <v>0</v>
      </c>
    </row>
    <row r="3227" spans="1:8" x14ac:dyDescent="0.25">
      <c r="A3227" t="s">
        <v>245</v>
      </c>
      <c r="B3227" t="s">
        <v>876</v>
      </c>
      <c r="C3227" s="1">
        <v>45200</v>
      </c>
      <c r="D3227">
        <v>46417</v>
      </c>
      <c r="E3227">
        <v>795126</v>
      </c>
      <c r="F3227">
        <v>6.6</v>
      </c>
      <c r="G3227">
        <v>1.031999946</v>
      </c>
      <c r="H3227">
        <v>0</v>
      </c>
    </row>
    <row r="3228" spans="1:8" x14ac:dyDescent="0.25">
      <c r="A3228" t="s">
        <v>245</v>
      </c>
      <c r="B3228" t="s">
        <v>876</v>
      </c>
      <c r="C3228" s="1">
        <v>45231</v>
      </c>
      <c r="D3228">
        <v>46938</v>
      </c>
      <c r="E3228">
        <v>842064</v>
      </c>
      <c r="F3228">
        <v>6.58</v>
      </c>
      <c r="G3228">
        <v>1.2330000400000001</v>
      </c>
      <c r="H3228">
        <v>3041.360107</v>
      </c>
    </row>
    <row r="3229" spans="1:8" x14ac:dyDescent="0.25">
      <c r="A3229" t="s">
        <v>245</v>
      </c>
      <c r="B3229" t="s">
        <v>876</v>
      </c>
      <c r="C3229" s="1">
        <v>45261</v>
      </c>
      <c r="D3229">
        <v>28161</v>
      </c>
      <c r="E3229">
        <v>870225</v>
      </c>
      <c r="F3229">
        <v>6.6</v>
      </c>
      <c r="G3229">
        <v>0.644999981</v>
      </c>
      <c r="H3229">
        <v>3966.540039</v>
      </c>
    </row>
    <row r="3230" spans="1:8" x14ac:dyDescent="0.25">
      <c r="A3230" t="s">
        <v>245</v>
      </c>
      <c r="B3230" t="s">
        <v>876</v>
      </c>
      <c r="C3230" s="1">
        <v>45292</v>
      </c>
      <c r="D3230">
        <v>48691</v>
      </c>
      <c r="E3230">
        <v>918916</v>
      </c>
      <c r="F3230">
        <v>6.55</v>
      </c>
      <c r="G3230">
        <v>1</v>
      </c>
      <c r="H3230">
        <v>1483.1099850000001</v>
      </c>
    </row>
    <row r="3231" spans="1:8" x14ac:dyDescent="0.25">
      <c r="A3231" t="s">
        <v>245</v>
      </c>
      <c r="B3231" t="s">
        <v>876</v>
      </c>
      <c r="C3231" s="1">
        <v>45323</v>
      </c>
      <c r="D3231">
        <v>49268</v>
      </c>
      <c r="E3231">
        <v>968184</v>
      </c>
      <c r="F3231">
        <v>6.51</v>
      </c>
      <c r="G3231">
        <v>1.1030000449999999</v>
      </c>
      <c r="H3231">
        <v>4714.330078</v>
      </c>
    </row>
    <row r="3232" spans="1:8" x14ac:dyDescent="0.25">
      <c r="A3232" t="s">
        <v>245</v>
      </c>
      <c r="B3232" t="s">
        <v>876</v>
      </c>
      <c r="C3232" s="1">
        <v>45352</v>
      </c>
      <c r="D3232">
        <v>36852</v>
      </c>
      <c r="E3232">
        <v>1005036</v>
      </c>
      <c r="F3232">
        <v>6.49</v>
      </c>
      <c r="G3232">
        <v>0.838999987</v>
      </c>
      <c r="H3232">
        <v>1717.4499510000001</v>
      </c>
    </row>
    <row r="3233" spans="1:8" x14ac:dyDescent="0.25">
      <c r="A3233" t="s">
        <v>245</v>
      </c>
      <c r="B3233" t="s">
        <v>876</v>
      </c>
      <c r="C3233" s="1">
        <v>45383</v>
      </c>
      <c r="D3233">
        <v>38208</v>
      </c>
      <c r="E3233">
        <v>1043244</v>
      </c>
      <c r="F3233">
        <v>6.5</v>
      </c>
      <c r="G3233">
        <v>0.76700002</v>
      </c>
      <c r="H3233">
        <v>0</v>
      </c>
    </row>
    <row r="3234" spans="1:8" x14ac:dyDescent="0.25">
      <c r="A3234" t="s">
        <v>245</v>
      </c>
      <c r="B3234" t="s">
        <v>876</v>
      </c>
      <c r="C3234" s="1">
        <v>45413</v>
      </c>
      <c r="D3234">
        <v>35176</v>
      </c>
      <c r="E3234">
        <v>1078420</v>
      </c>
      <c r="F3234">
        <v>6.57</v>
      </c>
      <c r="G3234">
        <v>0.805999994</v>
      </c>
      <c r="H3234">
        <v>505.07000729999999</v>
      </c>
    </row>
    <row r="3235" spans="1:8" x14ac:dyDescent="0.25">
      <c r="A3235" t="s">
        <v>245</v>
      </c>
      <c r="B3235" t="s">
        <v>876</v>
      </c>
      <c r="C3235" s="1">
        <v>45444</v>
      </c>
      <c r="D3235">
        <v>34640</v>
      </c>
      <c r="E3235">
        <v>1113060</v>
      </c>
      <c r="F3235">
        <v>6.47</v>
      </c>
      <c r="G3235">
        <v>0.83300000399999996</v>
      </c>
      <c r="H3235">
        <v>1205.5699460000001</v>
      </c>
    </row>
    <row r="3236" spans="1:8" x14ac:dyDescent="0.25">
      <c r="A3236" t="s">
        <v>245</v>
      </c>
      <c r="B3236" t="s">
        <v>876</v>
      </c>
      <c r="C3236" s="1">
        <v>45474</v>
      </c>
      <c r="D3236">
        <v>40221</v>
      </c>
      <c r="E3236">
        <v>1153281</v>
      </c>
      <c r="F3236">
        <v>6.44</v>
      </c>
      <c r="G3236">
        <v>0.838999987</v>
      </c>
      <c r="H3236">
        <v>0</v>
      </c>
    </row>
    <row r="3237" spans="1:8" x14ac:dyDescent="0.25">
      <c r="A3237" t="s">
        <v>245</v>
      </c>
      <c r="B3237" t="s">
        <v>876</v>
      </c>
      <c r="C3237" s="1">
        <v>45505</v>
      </c>
      <c r="D3237">
        <v>32618</v>
      </c>
      <c r="E3237">
        <v>1185899</v>
      </c>
      <c r="F3237">
        <v>6.48</v>
      </c>
      <c r="G3237">
        <v>0.709999979</v>
      </c>
      <c r="H3237">
        <v>2238.0900879999999</v>
      </c>
    </row>
    <row r="3238" spans="1:8" x14ac:dyDescent="0.25">
      <c r="A3238" t="s">
        <v>245</v>
      </c>
      <c r="B3238" t="s">
        <v>876</v>
      </c>
      <c r="C3238" s="1">
        <v>45536</v>
      </c>
      <c r="D3238">
        <v>30217</v>
      </c>
      <c r="E3238">
        <v>1216116</v>
      </c>
      <c r="F3238">
        <v>6.52</v>
      </c>
      <c r="G3238">
        <v>0.76700002</v>
      </c>
      <c r="H3238">
        <v>1085.9300539999999</v>
      </c>
    </row>
    <row r="3239" spans="1:8" x14ac:dyDescent="0.25">
      <c r="A3239" t="s">
        <v>245</v>
      </c>
      <c r="B3239" t="s">
        <v>876</v>
      </c>
      <c r="C3239" s="1">
        <v>45566</v>
      </c>
      <c r="D3239">
        <v>56553</v>
      </c>
      <c r="E3239">
        <v>1272669</v>
      </c>
      <c r="F3239">
        <v>6.52</v>
      </c>
      <c r="G3239">
        <v>1.258000016</v>
      </c>
      <c r="H3239">
        <v>3801.679932</v>
      </c>
    </row>
    <row r="3240" spans="1:8" x14ac:dyDescent="0.25">
      <c r="A3240" t="s">
        <v>245</v>
      </c>
      <c r="B3240" t="s">
        <v>876</v>
      </c>
      <c r="C3240" s="1">
        <v>45597</v>
      </c>
      <c r="D3240">
        <v>36031</v>
      </c>
      <c r="E3240">
        <v>1308700</v>
      </c>
      <c r="F3240">
        <v>6.51</v>
      </c>
      <c r="G3240">
        <v>0.89999997600000003</v>
      </c>
      <c r="H3240">
        <v>697.32000730000004</v>
      </c>
    </row>
    <row r="3241" spans="1:8" x14ac:dyDescent="0.25">
      <c r="A3241" t="s">
        <v>245</v>
      </c>
      <c r="B3241" t="s">
        <v>876</v>
      </c>
      <c r="C3241" s="1">
        <v>45627</v>
      </c>
      <c r="D3241">
        <v>32522</v>
      </c>
      <c r="E3241">
        <v>1341222</v>
      </c>
      <c r="F3241">
        <v>6.53</v>
      </c>
      <c r="G3241">
        <v>0.773999989</v>
      </c>
      <c r="H3241">
        <v>0</v>
      </c>
    </row>
    <row r="3242" spans="1:8" x14ac:dyDescent="0.25">
      <c r="A3242" t="s">
        <v>246</v>
      </c>
      <c r="B3242" t="s">
        <v>881</v>
      </c>
      <c r="C3242" s="1">
        <v>44562</v>
      </c>
      <c r="D3242">
        <v>47702</v>
      </c>
      <c r="E3242">
        <v>47702</v>
      </c>
      <c r="F3242">
        <v>6.55</v>
      </c>
      <c r="G3242">
        <v>0.967999995</v>
      </c>
      <c r="H3242">
        <v>0</v>
      </c>
    </row>
    <row r="3243" spans="1:8" x14ac:dyDescent="0.25">
      <c r="A3243" t="s">
        <v>246</v>
      </c>
      <c r="B3243" t="s">
        <v>881</v>
      </c>
      <c r="C3243" s="1">
        <v>44593</v>
      </c>
      <c r="D3243">
        <v>30267</v>
      </c>
      <c r="E3243">
        <v>77969</v>
      </c>
      <c r="F3243">
        <v>6.57</v>
      </c>
      <c r="G3243">
        <v>0.786000013</v>
      </c>
      <c r="H3243">
        <v>0</v>
      </c>
    </row>
    <row r="3244" spans="1:8" x14ac:dyDescent="0.25">
      <c r="A3244" t="s">
        <v>246</v>
      </c>
      <c r="B3244" t="s">
        <v>881</v>
      </c>
      <c r="C3244" s="1">
        <v>44621</v>
      </c>
      <c r="D3244">
        <v>31527</v>
      </c>
      <c r="E3244">
        <v>109496</v>
      </c>
      <c r="F3244">
        <v>6.52</v>
      </c>
      <c r="G3244">
        <v>0.676999986</v>
      </c>
      <c r="H3244">
        <v>4058.610107</v>
      </c>
    </row>
    <row r="3245" spans="1:8" x14ac:dyDescent="0.25">
      <c r="A3245" t="s">
        <v>246</v>
      </c>
      <c r="B3245" t="s">
        <v>881</v>
      </c>
      <c r="C3245" s="1">
        <v>44652</v>
      </c>
      <c r="D3245">
        <v>34046</v>
      </c>
      <c r="E3245">
        <v>143542</v>
      </c>
      <c r="F3245">
        <v>6.47</v>
      </c>
      <c r="G3245">
        <v>0.73299998</v>
      </c>
      <c r="H3245">
        <v>0</v>
      </c>
    </row>
    <row r="3246" spans="1:8" x14ac:dyDescent="0.25">
      <c r="A3246" t="s">
        <v>246</v>
      </c>
      <c r="B3246" t="s">
        <v>881</v>
      </c>
      <c r="C3246" s="1">
        <v>44682</v>
      </c>
      <c r="D3246">
        <v>41498</v>
      </c>
      <c r="E3246">
        <v>185040</v>
      </c>
      <c r="F3246">
        <v>6.44</v>
      </c>
      <c r="G3246">
        <v>0.967999995</v>
      </c>
      <c r="H3246">
        <v>0</v>
      </c>
    </row>
    <row r="3247" spans="1:8" x14ac:dyDescent="0.25">
      <c r="A3247" t="s">
        <v>246</v>
      </c>
      <c r="B3247" t="s">
        <v>881</v>
      </c>
      <c r="C3247" s="1">
        <v>44713</v>
      </c>
      <c r="D3247">
        <v>31957</v>
      </c>
      <c r="E3247">
        <v>216997</v>
      </c>
      <c r="F3247">
        <v>6.48</v>
      </c>
      <c r="G3247">
        <v>0.69999998799999996</v>
      </c>
      <c r="H3247">
        <v>3045.360107</v>
      </c>
    </row>
    <row r="3248" spans="1:8" x14ac:dyDescent="0.25">
      <c r="A3248" t="s">
        <v>246</v>
      </c>
      <c r="B3248" t="s">
        <v>881</v>
      </c>
      <c r="C3248" s="1">
        <v>44743</v>
      </c>
      <c r="D3248">
        <v>57087</v>
      </c>
      <c r="E3248">
        <v>274084</v>
      </c>
      <c r="F3248">
        <v>6.55</v>
      </c>
      <c r="G3248">
        <v>1.355000019</v>
      </c>
      <c r="H3248">
        <v>3518.679932</v>
      </c>
    </row>
    <row r="3249" spans="1:8" x14ac:dyDescent="0.25">
      <c r="A3249" t="s">
        <v>246</v>
      </c>
      <c r="B3249" t="s">
        <v>881</v>
      </c>
      <c r="C3249" s="1">
        <v>44774</v>
      </c>
      <c r="D3249">
        <v>56405</v>
      </c>
      <c r="E3249">
        <v>330489</v>
      </c>
      <c r="F3249">
        <v>6.56</v>
      </c>
      <c r="G3249">
        <v>1.065000057</v>
      </c>
      <c r="H3249">
        <v>4032.01001</v>
      </c>
    </row>
    <row r="3250" spans="1:8" x14ac:dyDescent="0.25">
      <c r="A3250" t="s">
        <v>246</v>
      </c>
      <c r="B3250" t="s">
        <v>881</v>
      </c>
      <c r="C3250" s="1">
        <v>44805</v>
      </c>
      <c r="D3250">
        <v>36546</v>
      </c>
      <c r="E3250">
        <v>367035</v>
      </c>
      <c r="F3250">
        <v>6.54</v>
      </c>
      <c r="G3250">
        <v>0.83300000399999996</v>
      </c>
      <c r="H3250">
        <v>0</v>
      </c>
    </row>
    <row r="3251" spans="1:8" x14ac:dyDescent="0.25">
      <c r="A3251" t="s">
        <v>246</v>
      </c>
      <c r="B3251" t="s">
        <v>881</v>
      </c>
      <c r="C3251" s="1">
        <v>44835</v>
      </c>
      <c r="D3251">
        <v>35003</v>
      </c>
      <c r="E3251">
        <v>402038</v>
      </c>
      <c r="F3251">
        <v>6.47</v>
      </c>
      <c r="G3251">
        <v>0.805999994</v>
      </c>
      <c r="H3251">
        <v>0</v>
      </c>
    </row>
    <row r="3252" spans="1:8" x14ac:dyDescent="0.25">
      <c r="A3252" t="s">
        <v>246</v>
      </c>
      <c r="B3252" t="s">
        <v>881</v>
      </c>
      <c r="C3252" s="1">
        <v>44866</v>
      </c>
      <c r="D3252">
        <v>51233</v>
      </c>
      <c r="E3252">
        <v>453271</v>
      </c>
      <c r="F3252">
        <v>6.48</v>
      </c>
      <c r="G3252">
        <v>1.1000000240000001</v>
      </c>
      <c r="H3252">
        <v>0</v>
      </c>
    </row>
    <row r="3253" spans="1:8" x14ac:dyDescent="0.25">
      <c r="A3253" t="s">
        <v>246</v>
      </c>
      <c r="B3253" t="s">
        <v>881</v>
      </c>
      <c r="C3253" s="1">
        <v>44896</v>
      </c>
      <c r="D3253">
        <v>51196</v>
      </c>
      <c r="E3253">
        <v>504467</v>
      </c>
      <c r="F3253">
        <v>6.47</v>
      </c>
      <c r="G3253">
        <v>1.194000006</v>
      </c>
      <c r="H3253">
        <v>1370.900024</v>
      </c>
    </row>
    <row r="3254" spans="1:8" x14ac:dyDescent="0.25">
      <c r="A3254" t="s">
        <v>246</v>
      </c>
      <c r="B3254" t="s">
        <v>881</v>
      </c>
      <c r="C3254" s="1">
        <v>44927</v>
      </c>
      <c r="D3254">
        <v>41947</v>
      </c>
      <c r="E3254">
        <v>546414</v>
      </c>
      <c r="F3254">
        <v>6.48</v>
      </c>
      <c r="G3254">
        <v>0.870999992</v>
      </c>
      <c r="H3254">
        <v>2712.1298830000001</v>
      </c>
    </row>
    <row r="3255" spans="1:8" x14ac:dyDescent="0.25">
      <c r="A3255" t="s">
        <v>246</v>
      </c>
      <c r="B3255" t="s">
        <v>881</v>
      </c>
      <c r="C3255" s="1">
        <v>44958</v>
      </c>
      <c r="D3255">
        <v>30273</v>
      </c>
      <c r="E3255">
        <v>576687</v>
      </c>
      <c r="F3255">
        <v>6.46</v>
      </c>
      <c r="G3255">
        <v>0.75</v>
      </c>
      <c r="H3255">
        <v>0</v>
      </c>
    </row>
    <row r="3256" spans="1:8" x14ac:dyDescent="0.25">
      <c r="A3256" t="s">
        <v>246</v>
      </c>
      <c r="B3256" t="s">
        <v>881</v>
      </c>
      <c r="C3256" s="1">
        <v>44986</v>
      </c>
      <c r="D3256">
        <v>62781</v>
      </c>
      <c r="E3256">
        <v>639468</v>
      </c>
      <c r="F3256">
        <v>6.5</v>
      </c>
      <c r="G3256">
        <v>1.258000016</v>
      </c>
      <c r="H3256">
        <v>3903.0900879999999</v>
      </c>
    </row>
    <row r="3257" spans="1:8" x14ac:dyDescent="0.25">
      <c r="A3257" t="s">
        <v>246</v>
      </c>
      <c r="B3257" t="s">
        <v>881</v>
      </c>
      <c r="C3257" s="1">
        <v>45017</v>
      </c>
      <c r="D3257">
        <v>36701</v>
      </c>
      <c r="E3257">
        <v>676169</v>
      </c>
      <c r="F3257">
        <v>6.55</v>
      </c>
      <c r="G3257">
        <v>0.83300000399999996</v>
      </c>
      <c r="H3257">
        <v>0</v>
      </c>
    </row>
    <row r="3258" spans="1:8" x14ac:dyDescent="0.25">
      <c r="A3258" t="s">
        <v>246</v>
      </c>
      <c r="B3258" t="s">
        <v>881</v>
      </c>
      <c r="C3258" s="1">
        <v>45047</v>
      </c>
      <c r="D3258">
        <v>31070</v>
      </c>
      <c r="E3258">
        <v>707239</v>
      </c>
      <c r="F3258">
        <v>6.52</v>
      </c>
      <c r="G3258">
        <v>0.773999989</v>
      </c>
      <c r="H3258">
        <v>901.09997559999999</v>
      </c>
    </row>
    <row r="3259" spans="1:8" x14ac:dyDescent="0.25">
      <c r="A3259" t="s">
        <v>246</v>
      </c>
      <c r="B3259" t="s">
        <v>881</v>
      </c>
      <c r="C3259" s="1">
        <v>45078</v>
      </c>
      <c r="D3259">
        <v>32867</v>
      </c>
      <c r="E3259">
        <v>740106</v>
      </c>
      <c r="F3259">
        <v>6.5</v>
      </c>
      <c r="G3259">
        <v>0.73299998</v>
      </c>
      <c r="H3259">
        <v>0</v>
      </c>
    </row>
    <row r="3260" spans="1:8" x14ac:dyDescent="0.25">
      <c r="A3260" t="s">
        <v>246</v>
      </c>
      <c r="B3260" t="s">
        <v>881</v>
      </c>
      <c r="C3260" s="1">
        <v>45108</v>
      </c>
      <c r="D3260">
        <v>26417</v>
      </c>
      <c r="E3260">
        <v>766523</v>
      </c>
      <c r="F3260">
        <v>6.47</v>
      </c>
      <c r="G3260">
        <v>0.515999973</v>
      </c>
      <c r="H3260">
        <v>0</v>
      </c>
    </row>
    <row r="3261" spans="1:8" x14ac:dyDescent="0.25">
      <c r="A3261" t="s">
        <v>246</v>
      </c>
      <c r="B3261" t="s">
        <v>881</v>
      </c>
      <c r="C3261" s="1">
        <v>45139</v>
      </c>
      <c r="D3261">
        <v>30649</v>
      </c>
      <c r="E3261">
        <v>797172</v>
      </c>
      <c r="F3261">
        <v>6.47</v>
      </c>
      <c r="G3261">
        <v>0.805999994</v>
      </c>
      <c r="H3261">
        <v>492.73999020000002</v>
      </c>
    </row>
    <row r="3262" spans="1:8" x14ac:dyDescent="0.25">
      <c r="A3262" t="s">
        <v>246</v>
      </c>
      <c r="B3262" t="s">
        <v>881</v>
      </c>
      <c r="C3262" s="1">
        <v>45170</v>
      </c>
      <c r="D3262">
        <v>30333</v>
      </c>
      <c r="E3262">
        <v>827505</v>
      </c>
      <c r="F3262">
        <v>6.46</v>
      </c>
      <c r="G3262">
        <v>0.83300000399999996</v>
      </c>
      <c r="H3262">
        <v>253.8399963</v>
      </c>
    </row>
    <row r="3263" spans="1:8" x14ac:dyDescent="0.25">
      <c r="A3263" t="s">
        <v>246</v>
      </c>
      <c r="B3263" t="s">
        <v>881</v>
      </c>
      <c r="C3263" s="1">
        <v>45200</v>
      </c>
      <c r="D3263">
        <v>23819</v>
      </c>
      <c r="E3263">
        <v>851324</v>
      </c>
      <c r="F3263">
        <v>6.39</v>
      </c>
      <c r="G3263">
        <v>0.515999973</v>
      </c>
      <c r="H3263">
        <v>7971.6499020000001</v>
      </c>
    </row>
    <row r="3264" spans="1:8" x14ac:dyDescent="0.25">
      <c r="A3264" t="s">
        <v>246</v>
      </c>
      <c r="B3264" t="s">
        <v>881</v>
      </c>
      <c r="C3264" s="1">
        <v>45231</v>
      </c>
      <c r="D3264">
        <v>31029</v>
      </c>
      <c r="E3264">
        <v>882353</v>
      </c>
      <c r="F3264">
        <v>6.47</v>
      </c>
      <c r="G3264">
        <v>0.80000001200000004</v>
      </c>
      <c r="H3264">
        <v>0</v>
      </c>
    </row>
    <row r="3265" spans="1:8" x14ac:dyDescent="0.25">
      <c r="A3265" t="s">
        <v>246</v>
      </c>
      <c r="B3265" t="s">
        <v>881</v>
      </c>
      <c r="C3265" s="1">
        <v>45261</v>
      </c>
      <c r="D3265">
        <v>35935</v>
      </c>
      <c r="E3265">
        <v>918288</v>
      </c>
      <c r="F3265">
        <v>6.53</v>
      </c>
      <c r="G3265">
        <v>0.935000002</v>
      </c>
      <c r="H3265">
        <v>0</v>
      </c>
    </row>
    <row r="3266" spans="1:8" x14ac:dyDescent="0.25">
      <c r="A3266" t="s">
        <v>246</v>
      </c>
      <c r="B3266" t="s">
        <v>881</v>
      </c>
      <c r="C3266" s="1">
        <v>45292</v>
      </c>
      <c r="D3266">
        <v>22078</v>
      </c>
      <c r="E3266">
        <v>940366</v>
      </c>
      <c r="F3266">
        <v>6.52</v>
      </c>
      <c r="G3266">
        <v>0.48399999700000002</v>
      </c>
      <c r="H3266">
        <v>0</v>
      </c>
    </row>
    <row r="3267" spans="1:8" x14ac:dyDescent="0.25">
      <c r="A3267" t="s">
        <v>246</v>
      </c>
      <c r="B3267" t="s">
        <v>881</v>
      </c>
      <c r="C3267" s="1">
        <v>45323</v>
      </c>
      <c r="D3267">
        <v>42928</v>
      </c>
      <c r="E3267">
        <v>983294</v>
      </c>
      <c r="F3267">
        <v>6.46</v>
      </c>
      <c r="G3267">
        <v>0.89700001500000004</v>
      </c>
      <c r="H3267">
        <v>0</v>
      </c>
    </row>
    <row r="3268" spans="1:8" x14ac:dyDescent="0.25">
      <c r="A3268" t="s">
        <v>246</v>
      </c>
      <c r="B3268" t="s">
        <v>881</v>
      </c>
      <c r="C3268" s="1">
        <v>45352</v>
      </c>
      <c r="D3268">
        <v>30561</v>
      </c>
      <c r="E3268">
        <v>1013855</v>
      </c>
      <c r="F3268">
        <v>6.39</v>
      </c>
      <c r="G3268">
        <v>0.644999981</v>
      </c>
      <c r="H3268">
        <v>0</v>
      </c>
    </row>
    <row r="3269" spans="1:8" x14ac:dyDescent="0.25">
      <c r="A3269" t="s">
        <v>246</v>
      </c>
      <c r="B3269" t="s">
        <v>881</v>
      </c>
      <c r="C3269" s="1">
        <v>45383</v>
      </c>
      <c r="D3269">
        <v>31588</v>
      </c>
      <c r="E3269">
        <v>1045443</v>
      </c>
      <c r="F3269">
        <v>6.47</v>
      </c>
      <c r="G3269">
        <v>0.76700002</v>
      </c>
      <c r="H3269">
        <v>0</v>
      </c>
    </row>
    <row r="3270" spans="1:8" x14ac:dyDescent="0.25">
      <c r="A3270" t="s">
        <v>246</v>
      </c>
      <c r="B3270" t="s">
        <v>881</v>
      </c>
      <c r="C3270" s="1">
        <v>45413</v>
      </c>
      <c r="D3270">
        <v>42848</v>
      </c>
      <c r="E3270">
        <v>1088291</v>
      </c>
      <c r="F3270">
        <v>6.46</v>
      </c>
      <c r="G3270">
        <v>0.967999995</v>
      </c>
      <c r="H3270">
        <v>0</v>
      </c>
    </row>
    <row r="3271" spans="1:8" x14ac:dyDescent="0.25">
      <c r="A3271" t="s">
        <v>246</v>
      </c>
      <c r="B3271" t="s">
        <v>881</v>
      </c>
      <c r="C3271" s="1">
        <v>45444</v>
      </c>
      <c r="D3271">
        <v>26065</v>
      </c>
      <c r="E3271">
        <v>1114356</v>
      </c>
      <c r="F3271">
        <v>6.47</v>
      </c>
      <c r="G3271">
        <v>0.60000002399999997</v>
      </c>
      <c r="H3271">
        <v>0</v>
      </c>
    </row>
    <row r="3272" spans="1:8" x14ac:dyDescent="0.25">
      <c r="A3272" t="s">
        <v>246</v>
      </c>
      <c r="B3272" t="s">
        <v>881</v>
      </c>
      <c r="C3272" s="1">
        <v>45474</v>
      </c>
      <c r="D3272">
        <v>29825</v>
      </c>
      <c r="E3272">
        <v>1144181</v>
      </c>
      <c r="F3272">
        <v>6.49</v>
      </c>
      <c r="G3272">
        <v>0.805999994</v>
      </c>
      <c r="H3272">
        <v>3497.9099120000001</v>
      </c>
    </row>
    <row r="3273" spans="1:8" x14ac:dyDescent="0.25">
      <c r="A3273" t="s">
        <v>246</v>
      </c>
      <c r="B3273" t="s">
        <v>881</v>
      </c>
      <c r="C3273" s="1">
        <v>45505</v>
      </c>
      <c r="D3273">
        <v>23259</v>
      </c>
      <c r="E3273">
        <v>1167440</v>
      </c>
      <c r="F3273">
        <v>6.49</v>
      </c>
      <c r="G3273">
        <v>0.515999973</v>
      </c>
      <c r="H3273">
        <v>0</v>
      </c>
    </row>
    <row r="3274" spans="1:8" x14ac:dyDescent="0.25">
      <c r="A3274" t="s">
        <v>246</v>
      </c>
      <c r="B3274" t="s">
        <v>881</v>
      </c>
      <c r="C3274" s="1">
        <v>45536</v>
      </c>
      <c r="D3274">
        <v>37898</v>
      </c>
      <c r="E3274">
        <v>1205338</v>
      </c>
      <c r="F3274">
        <v>6.5</v>
      </c>
      <c r="G3274">
        <v>0.866999984</v>
      </c>
      <c r="H3274">
        <v>0</v>
      </c>
    </row>
    <row r="3275" spans="1:8" x14ac:dyDescent="0.25">
      <c r="A3275" t="s">
        <v>246</v>
      </c>
      <c r="B3275" t="s">
        <v>881</v>
      </c>
      <c r="C3275" s="1">
        <v>45566</v>
      </c>
      <c r="D3275">
        <v>22214</v>
      </c>
      <c r="E3275">
        <v>1227552</v>
      </c>
      <c r="F3275">
        <v>6.44</v>
      </c>
      <c r="G3275">
        <v>0.515999973</v>
      </c>
      <c r="H3275">
        <v>0</v>
      </c>
    </row>
    <row r="3276" spans="1:8" x14ac:dyDescent="0.25">
      <c r="A3276" t="s">
        <v>246</v>
      </c>
      <c r="B3276" t="s">
        <v>881</v>
      </c>
      <c r="C3276" s="1">
        <v>45597</v>
      </c>
      <c r="D3276">
        <v>46302</v>
      </c>
      <c r="E3276">
        <v>1273854</v>
      </c>
      <c r="F3276">
        <v>6.47</v>
      </c>
      <c r="G3276">
        <v>1.0670000310000001</v>
      </c>
      <c r="H3276">
        <v>3143.959961</v>
      </c>
    </row>
    <row r="3277" spans="1:8" x14ac:dyDescent="0.25">
      <c r="A3277" t="s">
        <v>246</v>
      </c>
      <c r="B3277" t="s">
        <v>881</v>
      </c>
      <c r="C3277" s="1">
        <v>45627</v>
      </c>
      <c r="D3277">
        <v>36884</v>
      </c>
      <c r="E3277">
        <v>1310738</v>
      </c>
      <c r="F3277">
        <v>6.5</v>
      </c>
      <c r="G3277">
        <v>0.805999994</v>
      </c>
      <c r="H3277">
        <v>834.85998540000003</v>
      </c>
    </row>
    <row r="3278" spans="1:8" x14ac:dyDescent="0.25">
      <c r="A3278" t="s">
        <v>247</v>
      </c>
      <c r="B3278" t="s">
        <v>879</v>
      </c>
      <c r="C3278" s="1">
        <v>44562</v>
      </c>
      <c r="D3278">
        <v>44208</v>
      </c>
      <c r="E3278">
        <v>44208</v>
      </c>
      <c r="F3278">
        <v>6.61</v>
      </c>
      <c r="G3278">
        <v>1</v>
      </c>
      <c r="H3278">
        <v>3527.6599120000001</v>
      </c>
    </row>
    <row r="3279" spans="1:8" x14ac:dyDescent="0.25">
      <c r="A3279" t="s">
        <v>247</v>
      </c>
      <c r="B3279" t="s">
        <v>879</v>
      </c>
      <c r="C3279" s="1">
        <v>44593</v>
      </c>
      <c r="D3279">
        <v>41028</v>
      </c>
      <c r="E3279">
        <v>85236</v>
      </c>
      <c r="F3279">
        <v>6.6</v>
      </c>
      <c r="G3279">
        <v>1</v>
      </c>
      <c r="H3279">
        <v>0</v>
      </c>
    </row>
    <row r="3280" spans="1:8" x14ac:dyDescent="0.25">
      <c r="A3280" t="s">
        <v>247</v>
      </c>
      <c r="B3280" t="s">
        <v>879</v>
      </c>
      <c r="C3280" s="1">
        <v>44621</v>
      </c>
      <c r="D3280">
        <v>24540</v>
      </c>
      <c r="E3280">
        <v>109776</v>
      </c>
      <c r="F3280">
        <v>6.6</v>
      </c>
      <c r="G3280">
        <v>0.644999981</v>
      </c>
      <c r="H3280">
        <v>3228.01001</v>
      </c>
    </row>
    <row r="3281" spans="1:8" x14ac:dyDescent="0.25">
      <c r="A3281" t="s">
        <v>247</v>
      </c>
      <c r="B3281" t="s">
        <v>879</v>
      </c>
      <c r="C3281" s="1">
        <v>44652</v>
      </c>
      <c r="D3281">
        <v>34245</v>
      </c>
      <c r="E3281">
        <v>144021</v>
      </c>
      <c r="F3281">
        <v>6.43</v>
      </c>
      <c r="G3281">
        <v>0.69999998799999996</v>
      </c>
      <c r="H3281">
        <v>2612.669922</v>
      </c>
    </row>
    <row r="3282" spans="1:8" x14ac:dyDescent="0.25">
      <c r="A3282" t="s">
        <v>247</v>
      </c>
      <c r="B3282" t="s">
        <v>879</v>
      </c>
      <c r="C3282" s="1">
        <v>44682</v>
      </c>
      <c r="D3282">
        <v>28593</v>
      </c>
      <c r="E3282">
        <v>172614</v>
      </c>
      <c r="F3282">
        <v>6.43</v>
      </c>
      <c r="G3282">
        <v>0.612999976</v>
      </c>
      <c r="H3282">
        <v>0</v>
      </c>
    </row>
    <row r="3283" spans="1:8" x14ac:dyDescent="0.25">
      <c r="A3283" t="s">
        <v>247</v>
      </c>
      <c r="B3283" t="s">
        <v>879</v>
      </c>
      <c r="C3283" s="1">
        <v>44713</v>
      </c>
      <c r="D3283">
        <v>30854</v>
      </c>
      <c r="E3283">
        <v>203468</v>
      </c>
      <c r="F3283">
        <v>6.39</v>
      </c>
      <c r="G3283">
        <v>0.76700002</v>
      </c>
      <c r="H3283">
        <v>0</v>
      </c>
    </row>
    <row r="3284" spans="1:8" x14ac:dyDescent="0.25">
      <c r="A3284" t="s">
        <v>247</v>
      </c>
      <c r="B3284" t="s">
        <v>879</v>
      </c>
      <c r="C3284" s="1">
        <v>44743</v>
      </c>
      <c r="D3284">
        <v>44281</v>
      </c>
      <c r="E3284">
        <v>247749</v>
      </c>
      <c r="F3284">
        <v>6.54</v>
      </c>
      <c r="G3284">
        <v>0.870999992</v>
      </c>
      <c r="H3284">
        <v>1645.920044</v>
      </c>
    </row>
    <row r="3285" spans="1:8" x14ac:dyDescent="0.25">
      <c r="A3285" t="s">
        <v>247</v>
      </c>
      <c r="B3285" t="s">
        <v>879</v>
      </c>
      <c r="C3285" s="1">
        <v>44774</v>
      </c>
      <c r="D3285">
        <v>53687</v>
      </c>
      <c r="E3285">
        <v>301436</v>
      </c>
      <c r="F3285">
        <v>6.51</v>
      </c>
      <c r="G3285">
        <v>1.194000006</v>
      </c>
      <c r="H3285">
        <v>0</v>
      </c>
    </row>
    <row r="3286" spans="1:8" x14ac:dyDescent="0.25">
      <c r="A3286" t="s">
        <v>247</v>
      </c>
      <c r="B3286" t="s">
        <v>879</v>
      </c>
      <c r="C3286" s="1">
        <v>44805</v>
      </c>
      <c r="D3286">
        <v>42968</v>
      </c>
      <c r="E3286">
        <v>344404</v>
      </c>
      <c r="F3286">
        <v>6.55</v>
      </c>
      <c r="G3286">
        <v>0.93300002800000004</v>
      </c>
      <c r="H3286">
        <v>1944.900024</v>
      </c>
    </row>
    <row r="3287" spans="1:8" x14ac:dyDescent="0.25">
      <c r="A3287" t="s">
        <v>247</v>
      </c>
      <c r="B3287" t="s">
        <v>879</v>
      </c>
      <c r="C3287" s="1">
        <v>44835</v>
      </c>
      <c r="D3287">
        <v>40796</v>
      </c>
      <c r="E3287">
        <v>385200</v>
      </c>
      <c r="F3287">
        <v>6.52</v>
      </c>
      <c r="G3287">
        <v>0.935000002</v>
      </c>
      <c r="H3287">
        <v>0</v>
      </c>
    </row>
    <row r="3288" spans="1:8" x14ac:dyDescent="0.25">
      <c r="A3288" t="s">
        <v>247</v>
      </c>
      <c r="B3288" t="s">
        <v>879</v>
      </c>
      <c r="C3288" s="1">
        <v>44866</v>
      </c>
      <c r="D3288">
        <v>42788</v>
      </c>
      <c r="E3288">
        <v>427988</v>
      </c>
      <c r="F3288">
        <v>6.5</v>
      </c>
      <c r="G3288">
        <v>1</v>
      </c>
      <c r="H3288">
        <v>2425.280029</v>
      </c>
    </row>
    <row r="3289" spans="1:8" x14ac:dyDescent="0.25">
      <c r="A3289" t="s">
        <v>247</v>
      </c>
      <c r="B3289" t="s">
        <v>879</v>
      </c>
      <c r="C3289" s="1">
        <v>44896</v>
      </c>
      <c r="D3289">
        <v>32178</v>
      </c>
      <c r="E3289">
        <v>460166</v>
      </c>
      <c r="F3289">
        <v>6.48</v>
      </c>
      <c r="G3289">
        <v>0.773999989</v>
      </c>
      <c r="H3289">
        <v>0</v>
      </c>
    </row>
    <row r="3290" spans="1:8" x14ac:dyDescent="0.25">
      <c r="A3290" t="s">
        <v>247</v>
      </c>
      <c r="B3290" t="s">
        <v>879</v>
      </c>
      <c r="C3290" s="1">
        <v>44927</v>
      </c>
      <c r="D3290">
        <v>31135</v>
      </c>
      <c r="E3290">
        <v>491301</v>
      </c>
      <c r="F3290">
        <v>6.45</v>
      </c>
      <c r="G3290">
        <v>0.644999981</v>
      </c>
      <c r="H3290">
        <v>0</v>
      </c>
    </row>
    <row r="3291" spans="1:8" x14ac:dyDescent="0.25">
      <c r="A3291" t="s">
        <v>247</v>
      </c>
      <c r="B3291" t="s">
        <v>879</v>
      </c>
      <c r="C3291" s="1">
        <v>44958</v>
      </c>
      <c r="D3291">
        <v>50974</v>
      </c>
      <c r="E3291">
        <v>542275</v>
      </c>
      <c r="F3291">
        <v>6.45</v>
      </c>
      <c r="G3291">
        <v>1.286000013</v>
      </c>
      <c r="H3291">
        <v>0</v>
      </c>
    </row>
    <row r="3292" spans="1:8" x14ac:dyDescent="0.25">
      <c r="A3292" t="s">
        <v>247</v>
      </c>
      <c r="B3292" t="s">
        <v>879</v>
      </c>
      <c r="C3292" s="1">
        <v>44986</v>
      </c>
      <c r="D3292">
        <v>35813</v>
      </c>
      <c r="E3292">
        <v>578088</v>
      </c>
      <c r="F3292">
        <v>6.44</v>
      </c>
      <c r="G3292">
        <v>0.838999987</v>
      </c>
      <c r="H3292">
        <v>3497.889893</v>
      </c>
    </row>
    <row r="3293" spans="1:8" x14ac:dyDescent="0.25">
      <c r="A3293" t="s">
        <v>247</v>
      </c>
      <c r="B3293" t="s">
        <v>879</v>
      </c>
      <c r="C3293" s="1">
        <v>45017</v>
      </c>
      <c r="D3293">
        <v>38118</v>
      </c>
      <c r="E3293">
        <v>616206</v>
      </c>
      <c r="F3293">
        <v>6.48</v>
      </c>
      <c r="G3293">
        <v>0.73299998</v>
      </c>
      <c r="H3293">
        <v>0</v>
      </c>
    </row>
    <row r="3294" spans="1:8" x14ac:dyDescent="0.25">
      <c r="A3294" t="s">
        <v>247</v>
      </c>
      <c r="B3294" t="s">
        <v>879</v>
      </c>
      <c r="C3294" s="1">
        <v>45047</v>
      </c>
      <c r="D3294">
        <v>31356</v>
      </c>
      <c r="E3294">
        <v>647562</v>
      </c>
      <c r="F3294">
        <v>6.5</v>
      </c>
      <c r="G3294">
        <v>0.676999986</v>
      </c>
      <c r="H3294">
        <v>0</v>
      </c>
    </row>
    <row r="3295" spans="1:8" x14ac:dyDescent="0.25">
      <c r="A3295" t="s">
        <v>247</v>
      </c>
      <c r="B3295" t="s">
        <v>879</v>
      </c>
      <c r="C3295" s="1">
        <v>45078</v>
      </c>
      <c r="D3295">
        <v>36188</v>
      </c>
      <c r="E3295">
        <v>683750</v>
      </c>
      <c r="F3295">
        <v>6.52</v>
      </c>
      <c r="G3295">
        <v>0.89999997600000003</v>
      </c>
      <c r="H3295">
        <v>0</v>
      </c>
    </row>
    <row r="3296" spans="1:8" x14ac:dyDescent="0.25">
      <c r="A3296" t="s">
        <v>247</v>
      </c>
      <c r="B3296" t="s">
        <v>879</v>
      </c>
      <c r="C3296" s="1">
        <v>45108</v>
      </c>
      <c r="D3296">
        <v>43100</v>
      </c>
      <c r="E3296">
        <v>726850</v>
      </c>
      <c r="F3296">
        <v>6.53</v>
      </c>
      <c r="G3296">
        <v>1</v>
      </c>
      <c r="H3296">
        <v>1008.669983</v>
      </c>
    </row>
    <row r="3297" spans="1:8" x14ac:dyDescent="0.25">
      <c r="A3297" t="s">
        <v>247</v>
      </c>
      <c r="B3297" t="s">
        <v>879</v>
      </c>
      <c r="C3297" s="1">
        <v>45139</v>
      </c>
      <c r="D3297">
        <v>39819</v>
      </c>
      <c r="E3297">
        <v>766669</v>
      </c>
      <c r="F3297">
        <v>6.58</v>
      </c>
      <c r="G3297">
        <v>0.902999997</v>
      </c>
      <c r="H3297">
        <v>1755.150024</v>
      </c>
    </row>
    <row r="3298" spans="1:8" x14ac:dyDescent="0.25">
      <c r="A3298" t="s">
        <v>247</v>
      </c>
      <c r="B3298" t="s">
        <v>879</v>
      </c>
      <c r="C3298" s="1">
        <v>45170</v>
      </c>
      <c r="D3298">
        <v>33543</v>
      </c>
      <c r="E3298">
        <v>800212</v>
      </c>
      <c r="F3298">
        <v>6.49</v>
      </c>
      <c r="G3298">
        <v>0.66699999600000004</v>
      </c>
      <c r="H3298">
        <v>0</v>
      </c>
    </row>
    <row r="3299" spans="1:8" x14ac:dyDescent="0.25">
      <c r="A3299" t="s">
        <v>247</v>
      </c>
      <c r="B3299" t="s">
        <v>879</v>
      </c>
      <c r="C3299" s="1">
        <v>45200</v>
      </c>
      <c r="D3299">
        <v>29282</v>
      </c>
      <c r="E3299">
        <v>829494</v>
      </c>
      <c r="F3299">
        <v>6.45</v>
      </c>
      <c r="G3299">
        <v>0.741999984</v>
      </c>
      <c r="H3299">
        <v>1596.920044</v>
      </c>
    </row>
    <row r="3300" spans="1:8" x14ac:dyDescent="0.25">
      <c r="A3300" t="s">
        <v>247</v>
      </c>
      <c r="B3300" t="s">
        <v>879</v>
      </c>
      <c r="C3300" s="1">
        <v>45231</v>
      </c>
      <c r="D3300">
        <v>50957</v>
      </c>
      <c r="E3300">
        <v>880451</v>
      </c>
      <c r="F3300">
        <v>6.37</v>
      </c>
      <c r="G3300">
        <v>0.93300002800000004</v>
      </c>
      <c r="H3300">
        <v>6520.3598629999997</v>
      </c>
    </row>
    <row r="3301" spans="1:8" x14ac:dyDescent="0.25">
      <c r="A3301" t="s">
        <v>247</v>
      </c>
      <c r="B3301" t="s">
        <v>879</v>
      </c>
      <c r="C3301" s="1">
        <v>45261</v>
      </c>
      <c r="D3301">
        <v>32383</v>
      </c>
      <c r="E3301">
        <v>912834</v>
      </c>
      <c r="F3301">
        <v>6.48</v>
      </c>
      <c r="G3301">
        <v>0.741999984</v>
      </c>
      <c r="H3301">
        <v>0</v>
      </c>
    </row>
    <row r="3302" spans="1:8" x14ac:dyDescent="0.25">
      <c r="A3302" t="s">
        <v>247</v>
      </c>
      <c r="B3302" t="s">
        <v>879</v>
      </c>
      <c r="C3302" s="1">
        <v>45292</v>
      </c>
      <c r="D3302">
        <v>30528</v>
      </c>
      <c r="E3302">
        <v>943362</v>
      </c>
      <c r="F3302">
        <v>6.6</v>
      </c>
      <c r="G3302">
        <v>0.676999986</v>
      </c>
      <c r="H3302">
        <v>0</v>
      </c>
    </row>
    <row r="3303" spans="1:8" x14ac:dyDescent="0.25">
      <c r="A3303" t="s">
        <v>247</v>
      </c>
      <c r="B3303" t="s">
        <v>879</v>
      </c>
      <c r="C3303" s="1">
        <v>45323</v>
      </c>
      <c r="D3303">
        <v>39288</v>
      </c>
      <c r="E3303">
        <v>982650</v>
      </c>
      <c r="F3303">
        <v>6.62</v>
      </c>
      <c r="G3303">
        <v>0.82800000900000004</v>
      </c>
      <c r="H3303">
        <v>1290.030029</v>
      </c>
    </row>
    <row r="3304" spans="1:8" x14ac:dyDescent="0.25">
      <c r="A3304" t="s">
        <v>247</v>
      </c>
      <c r="B3304" t="s">
        <v>879</v>
      </c>
      <c r="C3304" s="1">
        <v>45352</v>
      </c>
      <c r="D3304">
        <v>34367</v>
      </c>
      <c r="E3304">
        <v>1017017</v>
      </c>
      <c r="F3304">
        <v>6.54</v>
      </c>
      <c r="G3304">
        <v>0.709999979</v>
      </c>
      <c r="H3304">
        <v>4197.6801759999998</v>
      </c>
    </row>
    <row r="3305" spans="1:8" x14ac:dyDescent="0.25">
      <c r="A3305" t="s">
        <v>247</v>
      </c>
      <c r="B3305" t="s">
        <v>879</v>
      </c>
      <c r="C3305" s="1">
        <v>45383</v>
      </c>
      <c r="D3305">
        <v>33490</v>
      </c>
      <c r="E3305">
        <v>1050507</v>
      </c>
      <c r="F3305">
        <v>6.45</v>
      </c>
      <c r="G3305">
        <v>0.69999998799999996</v>
      </c>
      <c r="H3305">
        <v>3141.1298830000001</v>
      </c>
    </row>
    <row r="3306" spans="1:8" x14ac:dyDescent="0.25">
      <c r="A3306" t="s">
        <v>247</v>
      </c>
      <c r="B3306" t="s">
        <v>879</v>
      </c>
      <c r="C3306" s="1">
        <v>45413</v>
      </c>
      <c r="D3306">
        <v>36392</v>
      </c>
      <c r="E3306">
        <v>1086899</v>
      </c>
      <c r="F3306">
        <v>6.49</v>
      </c>
      <c r="G3306">
        <v>0.805999994</v>
      </c>
      <c r="H3306">
        <v>0</v>
      </c>
    </row>
    <row r="3307" spans="1:8" x14ac:dyDescent="0.25">
      <c r="A3307" t="s">
        <v>247</v>
      </c>
      <c r="B3307" t="s">
        <v>879</v>
      </c>
      <c r="C3307" s="1">
        <v>45444</v>
      </c>
      <c r="D3307">
        <v>30340</v>
      </c>
      <c r="E3307">
        <v>1117239</v>
      </c>
      <c r="F3307">
        <v>6.53</v>
      </c>
      <c r="G3307">
        <v>0.69999998799999996</v>
      </c>
      <c r="H3307">
        <v>0</v>
      </c>
    </row>
    <row r="3308" spans="1:8" x14ac:dyDescent="0.25">
      <c r="A3308" t="s">
        <v>247</v>
      </c>
      <c r="B3308" t="s">
        <v>879</v>
      </c>
      <c r="C3308" s="1">
        <v>45474</v>
      </c>
      <c r="D3308">
        <v>59526</v>
      </c>
      <c r="E3308">
        <v>1176765</v>
      </c>
      <c r="F3308">
        <v>6.47</v>
      </c>
      <c r="G3308">
        <v>1.194000006</v>
      </c>
      <c r="H3308">
        <v>0</v>
      </c>
    </row>
    <row r="3309" spans="1:8" x14ac:dyDescent="0.25">
      <c r="A3309" t="s">
        <v>247</v>
      </c>
      <c r="B3309" t="s">
        <v>879</v>
      </c>
      <c r="C3309" s="1">
        <v>45505</v>
      </c>
      <c r="D3309">
        <v>19931</v>
      </c>
      <c r="E3309">
        <v>1196696</v>
      </c>
      <c r="F3309">
        <v>6.38</v>
      </c>
      <c r="G3309">
        <v>0.48399999700000002</v>
      </c>
      <c r="H3309">
        <v>861.08001709999996</v>
      </c>
    </row>
    <row r="3310" spans="1:8" x14ac:dyDescent="0.25">
      <c r="A3310" t="s">
        <v>247</v>
      </c>
      <c r="B3310" t="s">
        <v>879</v>
      </c>
      <c r="C3310" s="1">
        <v>45536</v>
      </c>
      <c r="D3310">
        <v>29583</v>
      </c>
      <c r="E3310">
        <v>1226279</v>
      </c>
      <c r="F3310">
        <v>6.38</v>
      </c>
      <c r="G3310">
        <v>0.66699999600000004</v>
      </c>
      <c r="H3310">
        <v>0</v>
      </c>
    </row>
    <row r="3311" spans="1:8" x14ac:dyDescent="0.25">
      <c r="A3311" t="s">
        <v>247</v>
      </c>
      <c r="B3311" t="s">
        <v>879</v>
      </c>
      <c r="C3311" s="1">
        <v>45566</v>
      </c>
      <c r="D3311">
        <v>22229</v>
      </c>
      <c r="E3311">
        <v>1248508</v>
      </c>
      <c r="F3311">
        <v>6.43</v>
      </c>
      <c r="G3311">
        <v>0.644999981</v>
      </c>
      <c r="H3311">
        <v>7341.4902339999999</v>
      </c>
    </row>
    <row r="3312" spans="1:8" x14ac:dyDescent="0.25">
      <c r="A3312" t="s">
        <v>247</v>
      </c>
      <c r="B3312" t="s">
        <v>879</v>
      </c>
      <c r="C3312" s="1">
        <v>45597</v>
      </c>
      <c r="D3312">
        <v>38435</v>
      </c>
      <c r="E3312">
        <v>1286943</v>
      </c>
      <c r="F3312">
        <v>6.47</v>
      </c>
      <c r="G3312">
        <v>0.83300000399999996</v>
      </c>
      <c r="H3312">
        <v>1845.339966</v>
      </c>
    </row>
    <row r="3313" spans="1:8" x14ac:dyDescent="0.25">
      <c r="A3313" t="s">
        <v>247</v>
      </c>
      <c r="B3313" t="s">
        <v>879</v>
      </c>
      <c r="C3313" s="1">
        <v>45627</v>
      </c>
      <c r="D3313">
        <v>22642</v>
      </c>
      <c r="E3313">
        <v>1309585</v>
      </c>
      <c r="F3313">
        <v>6.43</v>
      </c>
      <c r="G3313">
        <v>0.58099997000000003</v>
      </c>
      <c r="H3313">
        <v>998.21002199999998</v>
      </c>
    </row>
  </sheetData>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56244-7223-4DDD-ACDA-A39EA6EF5467}">
  <dimension ref="A1:G107"/>
  <sheetViews>
    <sheetView topLeftCell="A94" workbookViewId="0">
      <selection activeCell="B112" sqref="B112"/>
    </sheetView>
  </sheetViews>
  <sheetFormatPr defaultRowHeight="15" x14ac:dyDescent="0.25"/>
  <cols>
    <col min="1" max="1" width="34.85546875" bestFit="1" customWidth="1"/>
    <col min="2" max="2" width="32.7109375" bestFit="1" customWidth="1"/>
    <col min="3" max="3" width="21.5703125" bestFit="1" customWidth="1"/>
    <col min="4" max="4" width="13.7109375" bestFit="1" customWidth="1"/>
    <col min="5" max="5" width="21.85546875" bestFit="1" customWidth="1"/>
    <col min="6" max="6" width="24" bestFit="1" customWidth="1"/>
    <col min="7" max="7" width="24.140625" bestFit="1" customWidth="1"/>
  </cols>
  <sheetData>
    <row r="1" spans="1:7" x14ac:dyDescent="0.25">
      <c r="A1" t="s">
        <v>248</v>
      </c>
      <c r="B1" t="s">
        <v>249</v>
      </c>
      <c r="C1" t="s">
        <v>250</v>
      </c>
      <c r="D1" t="s">
        <v>251</v>
      </c>
      <c r="E1" t="s">
        <v>7</v>
      </c>
      <c r="F1" t="s">
        <v>3</v>
      </c>
      <c r="G1" t="s">
        <v>252</v>
      </c>
    </row>
    <row r="2" spans="1:7" x14ac:dyDescent="0.25">
      <c r="A2" t="s">
        <v>253</v>
      </c>
      <c r="B2">
        <v>2729</v>
      </c>
      <c r="C2">
        <v>2.5</v>
      </c>
      <c r="D2">
        <v>1465</v>
      </c>
      <c r="E2">
        <v>10069054.23</v>
      </c>
      <c r="F2">
        <v>6873.07</v>
      </c>
      <c r="G2">
        <v>2.5185</v>
      </c>
    </row>
    <row r="3" spans="1:7" x14ac:dyDescent="0.25">
      <c r="A3" t="s">
        <v>254</v>
      </c>
      <c r="B3">
        <v>2627</v>
      </c>
      <c r="C3">
        <v>2.6900000570000002</v>
      </c>
      <c r="D3">
        <v>1410</v>
      </c>
      <c r="E3">
        <v>9979091.7200000007</v>
      </c>
      <c r="F3">
        <v>7077.37</v>
      </c>
      <c r="G3">
        <v>2.6941000000000002</v>
      </c>
    </row>
    <row r="4" spans="1:7" x14ac:dyDescent="0.25">
      <c r="A4" t="s">
        <v>255</v>
      </c>
      <c r="B4">
        <v>2389</v>
      </c>
      <c r="C4">
        <v>2.710000038</v>
      </c>
      <c r="D4">
        <v>1507</v>
      </c>
      <c r="E4">
        <v>9757537.3800000008</v>
      </c>
      <c r="F4">
        <v>6474.81</v>
      </c>
      <c r="G4">
        <v>2.7103000000000002</v>
      </c>
    </row>
    <row r="5" spans="1:7" x14ac:dyDescent="0.25">
      <c r="A5" t="s">
        <v>256</v>
      </c>
      <c r="B5">
        <v>2332</v>
      </c>
      <c r="C5">
        <v>2.6900000570000002</v>
      </c>
      <c r="D5">
        <v>1525</v>
      </c>
      <c r="E5">
        <v>9586536.9000000004</v>
      </c>
      <c r="F5">
        <v>6286.25</v>
      </c>
      <c r="G5">
        <v>2.6956000000000002</v>
      </c>
    </row>
    <row r="6" spans="1:7" x14ac:dyDescent="0.25">
      <c r="A6" t="s">
        <v>257</v>
      </c>
      <c r="B6">
        <v>2623</v>
      </c>
      <c r="C6">
        <v>2.4700000289999999</v>
      </c>
      <c r="D6">
        <v>1467</v>
      </c>
      <c r="E6">
        <v>9516077.7200000007</v>
      </c>
      <c r="F6">
        <v>6486.76</v>
      </c>
      <c r="G6">
        <v>2.4729999999999999</v>
      </c>
    </row>
    <row r="7" spans="1:7" x14ac:dyDescent="0.25">
      <c r="A7" t="s">
        <v>258</v>
      </c>
      <c r="B7">
        <v>2269</v>
      </c>
      <c r="C7">
        <v>2.7400000100000002</v>
      </c>
      <c r="D7">
        <v>1534</v>
      </c>
      <c r="E7">
        <v>9501202.0399999991</v>
      </c>
      <c r="F7">
        <v>6193.74</v>
      </c>
      <c r="G7">
        <v>2.7296999999999998</v>
      </c>
    </row>
    <row r="8" spans="1:7" x14ac:dyDescent="0.25">
      <c r="A8" t="s">
        <v>259</v>
      </c>
      <c r="B8">
        <v>2623</v>
      </c>
      <c r="C8">
        <v>2.3900001049999999</v>
      </c>
      <c r="D8">
        <v>1447</v>
      </c>
      <c r="E8">
        <v>9070885.0099999998</v>
      </c>
      <c r="F8">
        <v>6268.75</v>
      </c>
      <c r="G8">
        <v>2.3898999999999999</v>
      </c>
    </row>
    <row r="9" spans="1:7" x14ac:dyDescent="0.25">
      <c r="A9" t="s">
        <v>260</v>
      </c>
      <c r="B9">
        <v>2147</v>
      </c>
      <c r="C9">
        <v>2.4800000190000002</v>
      </c>
      <c r="D9">
        <v>1445</v>
      </c>
      <c r="E9">
        <v>7681556.3300000001</v>
      </c>
      <c r="F9">
        <v>5315.96</v>
      </c>
      <c r="G9">
        <v>2.476</v>
      </c>
    </row>
    <row r="10" spans="1:7" x14ac:dyDescent="0.25">
      <c r="A10" t="s">
        <v>261</v>
      </c>
      <c r="B10">
        <v>2003</v>
      </c>
      <c r="C10">
        <v>2.5499999519999998</v>
      </c>
      <c r="D10">
        <v>1496</v>
      </c>
      <c r="E10">
        <v>7621380.7999999998</v>
      </c>
      <c r="F10">
        <v>5094.51</v>
      </c>
      <c r="G10">
        <v>2.5434000000000001</v>
      </c>
    </row>
    <row r="11" spans="1:7" x14ac:dyDescent="0.25">
      <c r="A11" t="s">
        <v>262</v>
      </c>
      <c r="B11">
        <v>2108</v>
      </c>
      <c r="C11">
        <v>2.4500000480000002</v>
      </c>
      <c r="D11">
        <v>1473</v>
      </c>
      <c r="E11">
        <v>7595328.46</v>
      </c>
      <c r="F11">
        <v>5156.37</v>
      </c>
      <c r="G11">
        <v>2.4460999999999999</v>
      </c>
    </row>
    <row r="12" spans="1:7" x14ac:dyDescent="0.25">
      <c r="A12" t="s">
        <v>263</v>
      </c>
      <c r="B12">
        <v>3141</v>
      </c>
      <c r="C12">
        <v>1.6499999759999999</v>
      </c>
      <c r="D12">
        <v>1450</v>
      </c>
      <c r="E12">
        <v>7523007.1299999999</v>
      </c>
      <c r="F12">
        <v>5188.28</v>
      </c>
      <c r="G12">
        <v>1.6517999999999999</v>
      </c>
    </row>
    <row r="13" spans="1:7" x14ac:dyDescent="0.25">
      <c r="A13" t="s">
        <v>264</v>
      </c>
      <c r="B13">
        <v>2332</v>
      </c>
      <c r="C13">
        <v>2.119999886</v>
      </c>
      <c r="D13">
        <v>1472</v>
      </c>
      <c r="E13">
        <v>7264971.3099999996</v>
      </c>
      <c r="F13">
        <v>4935.4399999999996</v>
      </c>
      <c r="G13">
        <v>2.1164000000000001</v>
      </c>
    </row>
    <row r="14" spans="1:7" x14ac:dyDescent="0.25">
      <c r="A14" t="s">
        <v>265</v>
      </c>
      <c r="B14">
        <v>2259</v>
      </c>
      <c r="C14">
        <v>1.9900000099999999</v>
      </c>
      <c r="D14">
        <v>1472</v>
      </c>
      <c r="E14">
        <v>6621835.7999999998</v>
      </c>
      <c r="F14">
        <v>4498.53</v>
      </c>
      <c r="G14">
        <v>1.9914000000000001</v>
      </c>
    </row>
    <row r="15" spans="1:7" x14ac:dyDescent="0.25">
      <c r="A15" t="s">
        <v>266</v>
      </c>
      <c r="B15">
        <v>1749</v>
      </c>
      <c r="C15">
        <v>2.4100000860000002</v>
      </c>
      <c r="D15">
        <v>1479</v>
      </c>
      <c r="E15">
        <v>6236094.6799999997</v>
      </c>
      <c r="F15">
        <v>4216.43</v>
      </c>
      <c r="G15">
        <v>2.4108000000000001</v>
      </c>
    </row>
    <row r="16" spans="1:7" x14ac:dyDescent="0.25">
      <c r="A16" t="s">
        <v>267</v>
      </c>
      <c r="B16">
        <v>1718</v>
      </c>
      <c r="C16">
        <v>2.4700000289999999</v>
      </c>
      <c r="D16">
        <v>1471</v>
      </c>
      <c r="E16">
        <v>6234118.29</v>
      </c>
      <c r="F16">
        <v>4238.01</v>
      </c>
      <c r="G16">
        <v>2.4668000000000001</v>
      </c>
    </row>
    <row r="17" spans="1:7" x14ac:dyDescent="0.25">
      <c r="A17" t="s">
        <v>268</v>
      </c>
      <c r="B17">
        <v>2172</v>
      </c>
      <c r="C17">
        <v>1.8899999860000001</v>
      </c>
      <c r="D17">
        <v>1518</v>
      </c>
      <c r="E17">
        <v>6233044.3600000003</v>
      </c>
      <c r="F17">
        <v>4106.09</v>
      </c>
      <c r="G17">
        <v>1.8905000000000001</v>
      </c>
    </row>
    <row r="18" spans="1:7" x14ac:dyDescent="0.25">
      <c r="A18" t="s">
        <v>269</v>
      </c>
      <c r="B18">
        <v>1749</v>
      </c>
      <c r="C18">
        <v>2.380000114</v>
      </c>
      <c r="D18">
        <v>1444</v>
      </c>
      <c r="E18">
        <v>6021487.5700000003</v>
      </c>
      <c r="F18">
        <v>4170.01</v>
      </c>
      <c r="G18">
        <v>2.3841999999999999</v>
      </c>
    </row>
    <row r="19" spans="1:7" x14ac:dyDescent="0.25">
      <c r="A19" t="s">
        <v>270</v>
      </c>
      <c r="B19">
        <v>1576</v>
      </c>
      <c r="C19">
        <v>2.539999962</v>
      </c>
      <c r="D19">
        <v>1502</v>
      </c>
      <c r="E19">
        <v>6009333.2999999998</v>
      </c>
      <c r="F19">
        <v>4000.89</v>
      </c>
      <c r="G19">
        <v>2.5386000000000002</v>
      </c>
    </row>
    <row r="20" spans="1:7" x14ac:dyDescent="0.25">
      <c r="A20" t="s">
        <v>271</v>
      </c>
      <c r="B20">
        <v>2561</v>
      </c>
      <c r="C20">
        <v>1.519999981</v>
      </c>
      <c r="D20">
        <v>1477</v>
      </c>
      <c r="E20">
        <v>5770647.7999999998</v>
      </c>
      <c r="F20">
        <v>3907.01</v>
      </c>
      <c r="G20">
        <v>1.5256000000000001</v>
      </c>
    </row>
    <row r="21" spans="1:7" x14ac:dyDescent="0.25">
      <c r="A21" t="s">
        <v>272</v>
      </c>
      <c r="B21">
        <v>2172</v>
      </c>
      <c r="C21">
        <v>1.769999981</v>
      </c>
      <c r="D21">
        <v>1485</v>
      </c>
      <c r="E21">
        <v>5712509.2400000002</v>
      </c>
      <c r="F21">
        <v>3846.81</v>
      </c>
      <c r="G21">
        <v>1.7710999999999999</v>
      </c>
    </row>
    <row r="22" spans="1:7" x14ac:dyDescent="0.25">
      <c r="A22" t="s">
        <v>273</v>
      </c>
      <c r="B22">
        <v>2017</v>
      </c>
      <c r="C22">
        <v>1.8400000329999999</v>
      </c>
      <c r="D22">
        <v>1459</v>
      </c>
      <c r="E22">
        <v>5418160.4000000004</v>
      </c>
      <c r="F22">
        <v>3713.61</v>
      </c>
      <c r="G22">
        <v>1.8411999999999999</v>
      </c>
    </row>
    <row r="23" spans="1:7" x14ac:dyDescent="0.25">
      <c r="A23" t="s">
        <v>274</v>
      </c>
      <c r="B23">
        <v>1429</v>
      </c>
      <c r="C23">
        <v>2.5099999899999998</v>
      </c>
      <c r="D23">
        <v>1443</v>
      </c>
      <c r="E23">
        <v>5170899.4000000004</v>
      </c>
      <c r="F23">
        <v>3583.44</v>
      </c>
      <c r="G23">
        <v>2.5076999999999998</v>
      </c>
    </row>
    <row r="24" spans="1:7" x14ac:dyDescent="0.25">
      <c r="A24" t="s">
        <v>275</v>
      </c>
      <c r="B24">
        <v>1311</v>
      </c>
      <c r="C24">
        <v>2.710000038</v>
      </c>
      <c r="D24">
        <v>1425</v>
      </c>
      <c r="E24">
        <v>5053014.9400000004</v>
      </c>
      <c r="F24">
        <v>3545.98</v>
      </c>
      <c r="G24">
        <v>2.7048000000000001</v>
      </c>
    </row>
    <row r="25" spans="1:7" x14ac:dyDescent="0.25">
      <c r="A25" t="s">
        <v>276</v>
      </c>
      <c r="B25">
        <v>1840</v>
      </c>
      <c r="C25">
        <v>1.8500000240000001</v>
      </c>
      <c r="D25">
        <v>1480</v>
      </c>
      <c r="E25">
        <v>5047294.12</v>
      </c>
      <c r="F25">
        <v>3410.33</v>
      </c>
      <c r="G25">
        <v>1.8533999999999999</v>
      </c>
    </row>
    <row r="26" spans="1:7" x14ac:dyDescent="0.25">
      <c r="A26" t="s">
        <v>277</v>
      </c>
      <c r="B26">
        <v>1984</v>
      </c>
      <c r="C26">
        <v>1.7200000289999999</v>
      </c>
      <c r="D26">
        <v>1440</v>
      </c>
      <c r="E26">
        <v>4906933.67</v>
      </c>
      <c r="F26">
        <v>3407.59</v>
      </c>
      <c r="G26">
        <v>1.7175</v>
      </c>
    </row>
    <row r="27" spans="1:7" x14ac:dyDescent="0.25">
      <c r="A27" t="s">
        <v>278</v>
      </c>
      <c r="B27">
        <v>1216</v>
      </c>
      <c r="C27">
        <v>2.75</v>
      </c>
      <c r="D27">
        <v>1429</v>
      </c>
      <c r="E27">
        <v>4784672.4800000004</v>
      </c>
      <c r="F27">
        <v>3348.27</v>
      </c>
      <c r="G27">
        <v>2.7534999999999998</v>
      </c>
    </row>
    <row r="28" spans="1:7" x14ac:dyDescent="0.25">
      <c r="A28" t="s">
        <v>279</v>
      </c>
      <c r="B28">
        <v>1557</v>
      </c>
      <c r="C28">
        <v>2.0099999899999998</v>
      </c>
      <c r="D28">
        <v>1472</v>
      </c>
      <c r="E28">
        <v>4603410.16</v>
      </c>
      <c r="F28">
        <v>3127.32</v>
      </c>
      <c r="G28">
        <v>2.0085999999999999</v>
      </c>
    </row>
    <row r="29" spans="1:7" x14ac:dyDescent="0.25">
      <c r="A29" t="s">
        <v>280</v>
      </c>
      <c r="B29">
        <v>1175</v>
      </c>
      <c r="C29">
        <v>2.4800000190000002</v>
      </c>
      <c r="D29">
        <v>1497</v>
      </c>
      <c r="E29">
        <v>4373096.4400000004</v>
      </c>
      <c r="F29">
        <v>2921.24</v>
      </c>
      <c r="G29">
        <v>2.4862000000000002</v>
      </c>
    </row>
    <row r="30" spans="1:7" x14ac:dyDescent="0.25">
      <c r="A30" t="s">
        <v>281</v>
      </c>
      <c r="B30">
        <v>1271</v>
      </c>
      <c r="C30">
        <v>2.329999924</v>
      </c>
      <c r="D30">
        <v>1443</v>
      </c>
      <c r="E30">
        <v>4272648.6399999997</v>
      </c>
      <c r="F30">
        <v>2960.95</v>
      </c>
      <c r="G30">
        <v>2.3296000000000001</v>
      </c>
    </row>
    <row r="31" spans="1:7" x14ac:dyDescent="0.25">
      <c r="A31" t="s">
        <v>282</v>
      </c>
      <c r="B31">
        <v>1276</v>
      </c>
      <c r="C31">
        <v>2.329999924</v>
      </c>
      <c r="D31">
        <v>1398</v>
      </c>
      <c r="E31">
        <v>4154689.22</v>
      </c>
      <c r="F31">
        <v>2971.88</v>
      </c>
      <c r="G31">
        <v>2.3290999999999999</v>
      </c>
    </row>
    <row r="32" spans="1:7" x14ac:dyDescent="0.25">
      <c r="A32" t="s">
        <v>283</v>
      </c>
      <c r="B32">
        <v>1204</v>
      </c>
      <c r="C32">
        <v>2.1400001049999999</v>
      </c>
      <c r="D32">
        <v>1487</v>
      </c>
      <c r="E32">
        <v>3840447.09</v>
      </c>
      <c r="F32">
        <v>2582.6799999999998</v>
      </c>
      <c r="G32">
        <v>2.1450999999999998</v>
      </c>
    </row>
    <row r="33" spans="1:7" x14ac:dyDescent="0.25">
      <c r="A33" t="s">
        <v>284</v>
      </c>
      <c r="B33">
        <v>1271</v>
      </c>
      <c r="C33">
        <v>2.0199999810000002</v>
      </c>
      <c r="D33">
        <v>1491</v>
      </c>
      <c r="E33">
        <v>3834651.27</v>
      </c>
      <c r="F33">
        <v>2571.87</v>
      </c>
      <c r="G33">
        <v>2.0234999999999999</v>
      </c>
    </row>
    <row r="34" spans="1:7" x14ac:dyDescent="0.25">
      <c r="A34" t="s">
        <v>285</v>
      </c>
      <c r="B34">
        <v>1559</v>
      </c>
      <c r="C34">
        <v>1.5499999520000001</v>
      </c>
      <c r="D34">
        <v>1500</v>
      </c>
      <c r="E34">
        <v>3616131.16</v>
      </c>
      <c r="F34">
        <v>2410.75</v>
      </c>
      <c r="G34">
        <v>1.5463</v>
      </c>
    </row>
    <row r="35" spans="1:7" x14ac:dyDescent="0.25">
      <c r="A35" t="s">
        <v>286</v>
      </c>
      <c r="B35">
        <v>921</v>
      </c>
      <c r="C35">
        <v>2.4500000480000002</v>
      </c>
      <c r="D35">
        <v>1469</v>
      </c>
      <c r="E35">
        <v>3307462.9</v>
      </c>
      <c r="F35">
        <v>2251.5100000000002</v>
      </c>
      <c r="G35">
        <v>2.4445999999999999</v>
      </c>
    </row>
    <row r="36" spans="1:7" x14ac:dyDescent="0.25">
      <c r="A36" t="s">
        <v>287</v>
      </c>
      <c r="B36">
        <v>1044</v>
      </c>
      <c r="C36">
        <v>2.079999924</v>
      </c>
      <c r="D36">
        <v>1440</v>
      </c>
      <c r="E36">
        <v>3128669.1</v>
      </c>
      <c r="F36">
        <v>2172.69</v>
      </c>
      <c r="G36">
        <v>2.0811000000000002</v>
      </c>
    </row>
    <row r="37" spans="1:7" x14ac:dyDescent="0.25">
      <c r="A37" t="s">
        <v>288</v>
      </c>
      <c r="B37">
        <v>1130</v>
      </c>
      <c r="C37">
        <v>1.809999943</v>
      </c>
      <c r="D37">
        <v>1473</v>
      </c>
      <c r="E37">
        <v>3013539.6</v>
      </c>
      <c r="F37">
        <v>2045.85</v>
      </c>
      <c r="G37">
        <v>1.8105</v>
      </c>
    </row>
    <row r="38" spans="1:7" x14ac:dyDescent="0.25">
      <c r="A38" t="s">
        <v>289</v>
      </c>
      <c r="B38">
        <v>1229</v>
      </c>
      <c r="C38">
        <v>1.690000057</v>
      </c>
      <c r="D38">
        <v>1441</v>
      </c>
      <c r="E38">
        <v>2990648.75</v>
      </c>
      <c r="F38">
        <v>2075.4</v>
      </c>
      <c r="G38">
        <v>1.6887000000000001</v>
      </c>
    </row>
    <row r="39" spans="1:7" x14ac:dyDescent="0.25">
      <c r="A39" t="s">
        <v>290</v>
      </c>
      <c r="B39">
        <v>762</v>
      </c>
      <c r="C39">
        <v>2.619999886</v>
      </c>
      <c r="D39">
        <v>1461</v>
      </c>
      <c r="E39">
        <v>2915299.86</v>
      </c>
      <c r="F39">
        <v>1995.41</v>
      </c>
      <c r="G39">
        <v>2.6187</v>
      </c>
    </row>
    <row r="40" spans="1:7" x14ac:dyDescent="0.25">
      <c r="A40" t="s">
        <v>291</v>
      </c>
      <c r="B40">
        <v>720</v>
      </c>
      <c r="C40">
        <v>2.619999886</v>
      </c>
      <c r="D40">
        <v>1461</v>
      </c>
      <c r="E40">
        <v>2752205.19</v>
      </c>
      <c r="F40">
        <v>1883.78</v>
      </c>
      <c r="G40">
        <v>2.6164000000000001</v>
      </c>
    </row>
    <row r="41" spans="1:7" x14ac:dyDescent="0.25">
      <c r="A41" t="s">
        <v>292</v>
      </c>
      <c r="B41">
        <v>777</v>
      </c>
      <c r="C41">
        <v>2.3499999049999998</v>
      </c>
      <c r="D41">
        <v>1386</v>
      </c>
      <c r="E41">
        <v>2529485.88</v>
      </c>
      <c r="F41">
        <v>1825.03</v>
      </c>
      <c r="G41">
        <v>2.3488000000000002</v>
      </c>
    </row>
    <row r="42" spans="1:7" x14ac:dyDescent="0.25">
      <c r="A42" t="s">
        <v>293</v>
      </c>
      <c r="B42">
        <v>878</v>
      </c>
      <c r="C42">
        <v>1.9500000479999999</v>
      </c>
      <c r="D42">
        <v>1477</v>
      </c>
      <c r="E42">
        <v>2528552.04</v>
      </c>
      <c r="F42">
        <v>1711.95</v>
      </c>
      <c r="G42">
        <v>1.9498</v>
      </c>
    </row>
    <row r="43" spans="1:7" x14ac:dyDescent="0.25">
      <c r="A43" t="s">
        <v>294</v>
      </c>
      <c r="B43">
        <v>697</v>
      </c>
      <c r="C43">
        <v>2.079999924</v>
      </c>
      <c r="D43">
        <v>1481</v>
      </c>
      <c r="E43">
        <v>2154291.12</v>
      </c>
      <c r="F43">
        <v>1454.62</v>
      </c>
      <c r="G43">
        <v>2.0870000000000002</v>
      </c>
    </row>
    <row r="44" spans="1:7" x14ac:dyDescent="0.25">
      <c r="A44" t="s">
        <v>295</v>
      </c>
      <c r="B44">
        <v>640</v>
      </c>
      <c r="C44">
        <v>2.1900000569999998</v>
      </c>
      <c r="D44">
        <v>1505</v>
      </c>
      <c r="E44">
        <v>2106384.19</v>
      </c>
      <c r="F44">
        <v>1399.59</v>
      </c>
      <c r="G44">
        <v>2.1869000000000001</v>
      </c>
    </row>
    <row r="45" spans="1:7" x14ac:dyDescent="0.25">
      <c r="A45" t="s">
        <v>296</v>
      </c>
      <c r="B45">
        <v>675</v>
      </c>
      <c r="C45">
        <v>2.130000114</v>
      </c>
      <c r="D45">
        <v>1460</v>
      </c>
      <c r="E45">
        <v>2105438.9900000002</v>
      </c>
      <c r="F45">
        <v>1442.08</v>
      </c>
      <c r="G45">
        <v>2.1364000000000001</v>
      </c>
    </row>
    <row r="46" spans="1:7" x14ac:dyDescent="0.25">
      <c r="A46" t="s">
        <v>297</v>
      </c>
      <c r="B46">
        <v>597</v>
      </c>
      <c r="C46">
        <v>2.329999924</v>
      </c>
      <c r="D46">
        <v>1514</v>
      </c>
      <c r="E46">
        <v>2097068.56</v>
      </c>
      <c r="F46">
        <v>1385.12</v>
      </c>
      <c r="G46">
        <v>2.3201000000000001</v>
      </c>
    </row>
    <row r="47" spans="1:7" x14ac:dyDescent="0.25">
      <c r="A47" t="s">
        <v>298</v>
      </c>
      <c r="B47">
        <v>712</v>
      </c>
      <c r="C47">
        <v>1.940000057</v>
      </c>
      <c r="D47">
        <v>1472</v>
      </c>
      <c r="E47">
        <v>2032107.1</v>
      </c>
      <c r="F47">
        <v>1380.51</v>
      </c>
      <c r="G47">
        <v>1.9389000000000001</v>
      </c>
    </row>
    <row r="48" spans="1:7" x14ac:dyDescent="0.25">
      <c r="A48" t="s">
        <v>299</v>
      </c>
      <c r="B48">
        <v>670</v>
      </c>
      <c r="C48">
        <v>2.0699999330000001</v>
      </c>
      <c r="D48">
        <v>1456</v>
      </c>
      <c r="E48">
        <v>2023437.21</v>
      </c>
      <c r="F48">
        <v>1389.72</v>
      </c>
      <c r="G48">
        <v>2.0741999999999998</v>
      </c>
    </row>
    <row r="49" spans="1:7" x14ac:dyDescent="0.25">
      <c r="A49" t="s">
        <v>300</v>
      </c>
      <c r="B49">
        <v>804</v>
      </c>
      <c r="C49">
        <v>1.6299999949999999</v>
      </c>
      <c r="D49">
        <v>1490</v>
      </c>
      <c r="E49">
        <v>1950967.02</v>
      </c>
      <c r="F49">
        <v>1309.3699999999999</v>
      </c>
      <c r="G49">
        <v>1.6286</v>
      </c>
    </row>
    <row r="50" spans="1:7" x14ac:dyDescent="0.25">
      <c r="A50" t="s">
        <v>301</v>
      </c>
      <c r="B50">
        <v>519</v>
      </c>
      <c r="C50">
        <v>2.2699999809999998</v>
      </c>
      <c r="D50">
        <v>1432</v>
      </c>
      <c r="E50">
        <v>1682085.01</v>
      </c>
      <c r="F50">
        <v>1174.6400000000001</v>
      </c>
      <c r="G50">
        <v>2.2633000000000001</v>
      </c>
    </row>
    <row r="51" spans="1:7" x14ac:dyDescent="0.25">
      <c r="A51" t="s">
        <v>302</v>
      </c>
      <c r="B51">
        <v>677</v>
      </c>
      <c r="C51">
        <v>1.7000000479999999</v>
      </c>
      <c r="D51">
        <v>1456</v>
      </c>
      <c r="E51">
        <v>1675362.8</v>
      </c>
      <c r="F51">
        <v>1150.6600000000001</v>
      </c>
      <c r="G51">
        <v>1.6996</v>
      </c>
    </row>
    <row r="52" spans="1:7" x14ac:dyDescent="0.25">
      <c r="A52" t="s">
        <v>303</v>
      </c>
      <c r="B52">
        <v>673</v>
      </c>
      <c r="C52">
        <v>1.7000000479999999</v>
      </c>
      <c r="D52">
        <v>1462</v>
      </c>
      <c r="E52">
        <v>1672332.07</v>
      </c>
      <c r="F52">
        <v>1143.8699999999999</v>
      </c>
      <c r="G52">
        <v>1.6997</v>
      </c>
    </row>
    <row r="53" spans="1:7" x14ac:dyDescent="0.25">
      <c r="A53" t="s">
        <v>304</v>
      </c>
      <c r="B53">
        <v>476</v>
      </c>
      <c r="C53">
        <v>2.0599999430000002</v>
      </c>
      <c r="D53">
        <v>1628</v>
      </c>
      <c r="E53">
        <v>1595152.57</v>
      </c>
      <c r="F53">
        <v>979.82</v>
      </c>
      <c r="G53">
        <v>2.0585</v>
      </c>
    </row>
    <row r="54" spans="1:7" x14ac:dyDescent="0.25">
      <c r="A54" t="s">
        <v>305</v>
      </c>
      <c r="B54">
        <v>557</v>
      </c>
      <c r="C54">
        <v>1.9500000479999999</v>
      </c>
      <c r="D54">
        <v>1424</v>
      </c>
      <c r="E54">
        <v>1542771.85</v>
      </c>
      <c r="F54">
        <v>1083.4100000000001</v>
      </c>
      <c r="G54">
        <v>1.9451000000000001</v>
      </c>
    </row>
    <row r="55" spans="1:7" x14ac:dyDescent="0.25">
      <c r="A55" t="s">
        <v>306</v>
      </c>
      <c r="B55">
        <v>547</v>
      </c>
      <c r="C55">
        <v>1.690000057</v>
      </c>
      <c r="D55">
        <v>1501</v>
      </c>
      <c r="E55">
        <v>1382122.12</v>
      </c>
      <c r="F55">
        <v>920.8</v>
      </c>
      <c r="G55">
        <v>1.6834</v>
      </c>
    </row>
    <row r="56" spans="1:7" x14ac:dyDescent="0.25">
      <c r="A56" t="s">
        <v>307</v>
      </c>
      <c r="B56">
        <v>262</v>
      </c>
      <c r="C56">
        <v>2.630000114</v>
      </c>
      <c r="D56">
        <v>1522</v>
      </c>
      <c r="E56">
        <v>1047474.47</v>
      </c>
      <c r="F56">
        <v>688.22</v>
      </c>
      <c r="G56">
        <v>2.6267999999999998</v>
      </c>
    </row>
    <row r="57" spans="1:7" x14ac:dyDescent="0.25">
      <c r="A57" t="s">
        <v>308</v>
      </c>
      <c r="B57">
        <v>167</v>
      </c>
      <c r="C57">
        <v>2.420000076</v>
      </c>
      <c r="D57">
        <v>1491</v>
      </c>
      <c r="E57">
        <v>600190.85</v>
      </c>
      <c r="F57">
        <v>402.54</v>
      </c>
      <c r="G57">
        <v>2.4104000000000001</v>
      </c>
    </row>
    <row r="58" spans="1:7" x14ac:dyDescent="0.25">
      <c r="A58" t="s">
        <v>309</v>
      </c>
      <c r="B58">
        <v>92</v>
      </c>
      <c r="C58">
        <v>2.789999962</v>
      </c>
      <c r="D58">
        <v>1537</v>
      </c>
      <c r="E58">
        <v>393428.95</v>
      </c>
      <c r="F58">
        <v>255.97</v>
      </c>
      <c r="G58">
        <v>2.7823000000000002</v>
      </c>
    </row>
    <row r="59" spans="1:7" x14ac:dyDescent="0.25">
      <c r="A59" t="s">
        <v>576</v>
      </c>
      <c r="B59">
        <v>92</v>
      </c>
      <c r="C59">
        <v>1.6100000139999999</v>
      </c>
      <c r="D59">
        <v>1468</v>
      </c>
      <c r="E59">
        <v>217573.05</v>
      </c>
      <c r="F59">
        <v>148.21</v>
      </c>
      <c r="G59">
        <v>1.611</v>
      </c>
    </row>
    <row r="60" spans="1:7" x14ac:dyDescent="0.25">
      <c r="D60">
        <f>SUM(D2:D59)</f>
        <v>85410</v>
      </c>
      <c r="E60">
        <f>SUBTOTAL(109,route_revenue[total_revenue])</f>
        <v>262525800.31</v>
      </c>
    </row>
    <row r="62" spans="1:7" x14ac:dyDescent="0.25">
      <c r="D62">
        <f>route_revenue[[#Totals],[total_loads]]</f>
        <v>85410</v>
      </c>
      <c r="E62">
        <f>route_revenue[[#Totals],[total_revenue]]</f>
        <v>262525800.31</v>
      </c>
    </row>
    <row r="63" spans="1:7" x14ac:dyDescent="0.25">
      <c r="B63" s="2" t="s">
        <v>722</v>
      </c>
      <c r="C63" t="s">
        <v>874</v>
      </c>
    </row>
    <row r="64" spans="1:7" x14ac:dyDescent="0.25">
      <c r="B64" s="3" t="s">
        <v>262</v>
      </c>
      <c r="C64" s="4">
        <v>5156.37</v>
      </c>
      <c r="E64">
        <f>E62/route_revenue[[#Totals],[total_loads]]</f>
        <v>3073.7126836436014</v>
      </c>
    </row>
    <row r="65" spans="2:5" x14ac:dyDescent="0.25">
      <c r="B65" s="3" t="s">
        <v>263</v>
      </c>
      <c r="C65" s="4">
        <v>5188.28</v>
      </c>
    </row>
    <row r="66" spans="2:5" x14ac:dyDescent="0.25">
      <c r="B66" s="3" t="s">
        <v>260</v>
      </c>
      <c r="C66" s="4">
        <v>5315.96</v>
      </c>
      <c r="E66" s="17">
        <f>E64</f>
        <v>3073.7126836436014</v>
      </c>
    </row>
    <row r="67" spans="2:5" x14ac:dyDescent="0.25">
      <c r="B67" s="3" t="s">
        <v>258</v>
      </c>
      <c r="C67" s="4">
        <v>6193.74</v>
      </c>
    </row>
    <row r="68" spans="2:5" x14ac:dyDescent="0.25">
      <c r="B68" s="3" t="s">
        <v>259</v>
      </c>
      <c r="C68" s="4">
        <v>6268.75</v>
      </c>
    </row>
    <row r="69" spans="2:5" x14ac:dyDescent="0.25">
      <c r="B69" s="3" t="s">
        <v>256</v>
      </c>
      <c r="C69" s="4">
        <v>6286.25</v>
      </c>
    </row>
    <row r="70" spans="2:5" x14ac:dyDescent="0.25">
      <c r="B70" s="3" t="s">
        <v>255</v>
      </c>
      <c r="C70" s="4">
        <v>6474.81</v>
      </c>
    </row>
    <row r="71" spans="2:5" x14ac:dyDescent="0.25">
      <c r="B71" s="3" t="s">
        <v>257</v>
      </c>
      <c r="C71" s="4">
        <v>6486.76</v>
      </c>
    </row>
    <row r="72" spans="2:5" x14ac:dyDescent="0.25">
      <c r="B72" s="3" t="s">
        <v>253</v>
      </c>
      <c r="C72" s="4">
        <v>6873.07</v>
      </c>
    </row>
    <row r="73" spans="2:5" x14ac:dyDescent="0.25">
      <c r="B73" s="3" t="s">
        <v>254</v>
      </c>
      <c r="C73" s="4">
        <v>7077.37</v>
      </c>
    </row>
    <row r="97" spans="2:5" x14ac:dyDescent="0.25">
      <c r="B97" s="2" t="s">
        <v>886</v>
      </c>
      <c r="C97" t="s">
        <v>249</v>
      </c>
      <c r="D97" t="s">
        <v>7</v>
      </c>
      <c r="E97" t="s">
        <v>252</v>
      </c>
    </row>
    <row r="98" spans="2:5" x14ac:dyDescent="0.25">
      <c r="B98" s="13" t="s">
        <v>254</v>
      </c>
      <c r="C98" s="18">
        <v>2627</v>
      </c>
      <c r="D98" s="16">
        <v>9979091.7200000007</v>
      </c>
      <c r="E98" s="19">
        <v>2.6941000000000002</v>
      </c>
    </row>
    <row r="99" spans="2:5" x14ac:dyDescent="0.25">
      <c r="B99" s="13" t="s">
        <v>255</v>
      </c>
      <c r="C99" s="18">
        <v>2389</v>
      </c>
      <c r="D99" s="16">
        <v>9757537.3800000008</v>
      </c>
      <c r="E99" s="19">
        <v>2.7103000000000002</v>
      </c>
    </row>
    <row r="100" spans="2:5" x14ac:dyDescent="0.25">
      <c r="B100" s="13" t="s">
        <v>256</v>
      </c>
      <c r="C100" s="18">
        <v>2332</v>
      </c>
      <c r="D100" s="16">
        <v>9586536.9000000004</v>
      </c>
      <c r="E100" s="19">
        <v>2.6956000000000002</v>
      </c>
    </row>
    <row r="101" spans="2:5" x14ac:dyDescent="0.25">
      <c r="B101" s="13" t="s">
        <v>258</v>
      </c>
      <c r="C101" s="18">
        <v>2269</v>
      </c>
      <c r="D101" s="16">
        <v>9501202.0399999991</v>
      </c>
      <c r="E101" s="19">
        <v>2.7296999999999998</v>
      </c>
    </row>
    <row r="102" spans="2:5" x14ac:dyDescent="0.25">
      <c r="B102" s="13" t="s">
        <v>275</v>
      </c>
      <c r="C102" s="18">
        <v>1311</v>
      </c>
      <c r="D102" s="16">
        <v>5053014.9400000004</v>
      </c>
      <c r="E102" s="19">
        <v>2.7048000000000001</v>
      </c>
    </row>
    <row r="103" spans="2:5" x14ac:dyDescent="0.25">
      <c r="B103" s="13" t="s">
        <v>278</v>
      </c>
      <c r="C103" s="18">
        <v>1216</v>
      </c>
      <c r="D103" s="16">
        <v>4784672.4800000004</v>
      </c>
      <c r="E103" s="19">
        <v>2.7534999999999998</v>
      </c>
    </row>
    <row r="104" spans="2:5" x14ac:dyDescent="0.25">
      <c r="B104" s="13" t="s">
        <v>290</v>
      </c>
      <c r="C104" s="18">
        <v>762</v>
      </c>
      <c r="D104" s="16">
        <v>2915299.86</v>
      </c>
      <c r="E104" s="19">
        <v>2.6187</v>
      </c>
    </row>
    <row r="105" spans="2:5" x14ac:dyDescent="0.25">
      <c r="B105" s="13" t="s">
        <v>291</v>
      </c>
      <c r="C105" s="18">
        <v>720</v>
      </c>
      <c r="D105" s="16">
        <v>2752205.19</v>
      </c>
      <c r="E105" s="19">
        <v>2.6164000000000001</v>
      </c>
    </row>
    <row r="106" spans="2:5" x14ac:dyDescent="0.25">
      <c r="B106" s="13" t="s">
        <v>307</v>
      </c>
      <c r="C106" s="18">
        <v>262</v>
      </c>
      <c r="D106" s="16">
        <v>1047474.47</v>
      </c>
      <c r="E106" s="19">
        <v>2.6267999999999998</v>
      </c>
    </row>
    <row r="107" spans="2:5" x14ac:dyDescent="0.25">
      <c r="B107" s="13" t="s">
        <v>309</v>
      </c>
      <c r="C107" s="18">
        <v>92</v>
      </c>
      <c r="D107" s="16">
        <v>393428.95</v>
      </c>
      <c r="E107" s="19">
        <v>2.7823000000000002</v>
      </c>
    </row>
  </sheetData>
  <pageMargins left="0.7" right="0.7" top="0.75" bottom="0.75" header="0.3" footer="0.3"/>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D506A-FF23-42CA-B320-81338F412764}">
  <dimension ref="A1:H75"/>
  <sheetViews>
    <sheetView topLeftCell="A70" workbookViewId="0">
      <selection activeCell="E82" sqref="E82"/>
    </sheetView>
  </sheetViews>
  <sheetFormatPr defaultRowHeight="15" x14ac:dyDescent="0.25"/>
  <cols>
    <col min="1" max="1" width="35.7109375" bestFit="1" customWidth="1"/>
    <col min="2" max="2" width="33" bestFit="1" customWidth="1"/>
    <col min="3" max="3" width="18.5703125" bestFit="1" customWidth="1"/>
    <col min="4" max="4" width="18.28515625" bestFit="1" customWidth="1"/>
    <col min="5" max="5" width="20.85546875" bestFit="1" customWidth="1"/>
    <col min="6" max="6" width="16.5703125" bestFit="1" customWidth="1"/>
    <col min="7" max="7" width="26.85546875" bestFit="1" customWidth="1"/>
    <col min="8" max="8" width="25.28515625" bestFit="1" customWidth="1"/>
  </cols>
  <sheetData>
    <row r="1" spans="1:8" x14ac:dyDescent="0.25">
      <c r="A1" t="s">
        <v>248</v>
      </c>
      <c r="B1" t="s">
        <v>249</v>
      </c>
      <c r="C1" t="s">
        <v>310</v>
      </c>
      <c r="D1" t="s">
        <v>311</v>
      </c>
      <c r="E1" t="s">
        <v>312</v>
      </c>
      <c r="F1" t="s">
        <v>313</v>
      </c>
      <c r="G1" t="s">
        <v>314</v>
      </c>
      <c r="H1" t="s">
        <v>315</v>
      </c>
    </row>
    <row r="2" spans="1:8" x14ac:dyDescent="0.25">
      <c r="A2" t="s">
        <v>316</v>
      </c>
      <c r="B2">
        <v>476</v>
      </c>
      <c r="C2">
        <v>1628</v>
      </c>
      <c r="D2">
        <v>895</v>
      </c>
      <c r="E2">
        <v>733</v>
      </c>
      <c r="F2">
        <v>55</v>
      </c>
      <c r="G2">
        <v>107.2</v>
      </c>
      <c r="H2">
        <v>239</v>
      </c>
    </row>
    <row r="3" spans="1:8" x14ac:dyDescent="0.25">
      <c r="A3" t="s">
        <v>317</v>
      </c>
      <c r="B3">
        <v>2172</v>
      </c>
      <c r="C3">
        <v>1518</v>
      </c>
      <c r="D3">
        <v>873</v>
      </c>
      <c r="E3">
        <v>645</v>
      </c>
      <c r="F3">
        <v>57.5</v>
      </c>
      <c r="G3">
        <v>108.8</v>
      </c>
      <c r="H3">
        <v>239</v>
      </c>
    </row>
    <row r="4" spans="1:8" x14ac:dyDescent="0.25">
      <c r="A4" t="s">
        <v>318</v>
      </c>
      <c r="B4">
        <v>2269</v>
      </c>
      <c r="C4">
        <v>1534</v>
      </c>
      <c r="D4">
        <v>860</v>
      </c>
      <c r="E4">
        <v>674</v>
      </c>
      <c r="F4">
        <v>56.1</v>
      </c>
      <c r="G4">
        <v>107.7</v>
      </c>
      <c r="H4">
        <v>239</v>
      </c>
    </row>
    <row r="5" spans="1:8" x14ac:dyDescent="0.25">
      <c r="A5" t="s">
        <v>319</v>
      </c>
      <c r="B5">
        <v>92</v>
      </c>
      <c r="C5">
        <v>1537</v>
      </c>
      <c r="D5">
        <v>857</v>
      </c>
      <c r="E5">
        <v>680</v>
      </c>
      <c r="F5">
        <v>55.8</v>
      </c>
      <c r="G5">
        <v>105.7</v>
      </c>
      <c r="H5">
        <v>239</v>
      </c>
    </row>
    <row r="6" spans="1:8" x14ac:dyDescent="0.25">
      <c r="A6" t="s">
        <v>320</v>
      </c>
      <c r="B6">
        <v>878</v>
      </c>
      <c r="C6">
        <v>1477</v>
      </c>
      <c r="D6">
        <v>850</v>
      </c>
      <c r="E6">
        <v>627</v>
      </c>
      <c r="F6">
        <v>57.5</v>
      </c>
      <c r="G6">
        <v>107</v>
      </c>
      <c r="H6">
        <v>239</v>
      </c>
    </row>
    <row r="7" spans="1:8" x14ac:dyDescent="0.25">
      <c r="A7" t="s">
        <v>321</v>
      </c>
      <c r="B7">
        <v>804</v>
      </c>
      <c r="C7">
        <v>1490</v>
      </c>
      <c r="D7">
        <v>850</v>
      </c>
      <c r="E7">
        <v>640</v>
      </c>
      <c r="F7">
        <v>57</v>
      </c>
      <c r="G7">
        <v>101.4</v>
      </c>
      <c r="H7">
        <v>239</v>
      </c>
    </row>
    <row r="8" spans="1:8" x14ac:dyDescent="0.25">
      <c r="A8" t="s">
        <v>322</v>
      </c>
      <c r="B8">
        <v>597</v>
      </c>
      <c r="C8">
        <v>1514</v>
      </c>
      <c r="D8">
        <v>849</v>
      </c>
      <c r="E8">
        <v>665</v>
      </c>
      <c r="F8">
        <v>56.1</v>
      </c>
      <c r="G8">
        <v>108.2</v>
      </c>
      <c r="H8">
        <v>239</v>
      </c>
    </row>
    <row r="9" spans="1:8" x14ac:dyDescent="0.25">
      <c r="A9" t="s">
        <v>323</v>
      </c>
      <c r="B9">
        <v>697</v>
      </c>
      <c r="C9">
        <v>1481</v>
      </c>
      <c r="D9">
        <v>847</v>
      </c>
      <c r="E9">
        <v>634</v>
      </c>
      <c r="F9">
        <v>57.2</v>
      </c>
      <c r="G9">
        <v>105.6</v>
      </c>
      <c r="H9">
        <v>239</v>
      </c>
    </row>
    <row r="10" spans="1:8" x14ac:dyDescent="0.25">
      <c r="A10" t="s">
        <v>324</v>
      </c>
      <c r="B10">
        <v>167</v>
      </c>
      <c r="C10">
        <v>1491</v>
      </c>
      <c r="D10">
        <v>847</v>
      </c>
      <c r="E10">
        <v>644</v>
      </c>
      <c r="F10">
        <v>56.8</v>
      </c>
      <c r="G10">
        <v>106.2</v>
      </c>
      <c r="H10">
        <v>239</v>
      </c>
    </row>
    <row r="11" spans="1:8" x14ac:dyDescent="0.25">
      <c r="A11" t="s">
        <v>325</v>
      </c>
      <c r="B11">
        <v>1840</v>
      </c>
      <c r="C11">
        <v>1480</v>
      </c>
      <c r="D11">
        <v>846</v>
      </c>
      <c r="E11">
        <v>634</v>
      </c>
      <c r="F11">
        <v>57.2</v>
      </c>
      <c r="G11">
        <v>101.5</v>
      </c>
      <c r="H11">
        <v>239</v>
      </c>
    </row>
    <row r="12" spans="1:8" x14ac:dyDescent="0.25">
      <c r="A12" t="s">
        <v>326</v>
      </c>
      <c r="B12">
        <v>2623</v>
      </c>
      <c r="C12">
        <v>1467</v>
      </c>
      <c r="D12">
        <v>845</v>
      </c>
      <c r="E12">
        <v>622</v>
      </c>
      <c r="F12">
        <v>57.6</v>
      </c>
      <c r="G12">
        <v>103.1</v>
      </c>
      <c r="H12">
        <v>239</v>
      </c>
    </row>
    <row r="13" spans="1:8" x14ac:dyDescent="0.25">
      <c r="A13" t="s">
        <v>327</v>
      </c>
      <c r="B13">
        <v>640</v>
      </c>
      <c r="C13">
        <v>1505</v>
      </c>
      <c r="D13">
        <v>844</v>
      </c>
      <c r="E13">
        <v>661</v>
      </c>
      <c r="F13">
        <v>56.1</v>
      </c>
      <c r="G13">
        <v>105.3</v>
      </c>
      <c r="H13">
        <v>239</v>
      </c>
    </row>
    <row r="14" spans="1:8" x14ac:dyDescent="0.25">
      <c r="A14" t="s">
        <v>328</v>
      </c>
      <c r="B14">
        <v>2332</v>
      </c>
      <c r="C14">
        <v>1525</v>
      </c>
      <c r="D14">
        <v>844</v>
      </c>
      <c r="E14">
        <v>681</v>
      </c>
      <c r="F14">
        <v>55.3</v>
      </c>
      <c r="G14">
        <v>107</v>
      </c>
      <c r="H14">
        <v>239</v>
      </c>
    </row>
    <row r="15" spans="1:8" x14ac:dyDescent="0.25">
      <c r="A15" t="s">
        <v>329</v>
      </c>
      <c r="B15">
        <v>1130</v>
      </c>
      <c r="C15">
        <v>1473</v>
      </c>
      <c r="D15">
        <v>842</v>
      </c>
      <c r="E15">
        <v>631</v>
      </c>
      <c r="F15">
        <v>57.2</v>
      </c>
      <c r="G15">
        <v>105</v>
      </c>
      <c r="H15">
        <v>239</v>
      </c>
    </row>
    <row r="16" spans="1:8" x14ac:dyDescent="0.25">
      <c r="A16" t="s">
        <v>330</v>
      </c>
      <c r="B16">
        <v>2172</v>
      </c>
      <c r="C16">
        <v>1485</v>
      </c>
      <c r="D16">
        <v>836</v>
      </c>
      <c r="E16">
        <v>649</v>
      </c>
      <c r="F16">
        <v>56.3</v>
      </c>
      <c r="G16">
        <v>103.7</v>
      </c>
      <c r="H16">
        <v>239</v>
      </c>
    </row>
    <row r="17" spans="1:8" x14ac:dyDescent="0.25">
      <c r="A17" t="s">
        <v>331</v>
      </c>
      <c r="B17">
        <v>1576</v>
      </c>
      <c r="C17">
        <v>1502</v>
      </c>
      <c r="D17">
        <v>835</v>
      </c>
      <c r="E17">
        <v>667</v>
      </c>
      <c r="F17">
        <v>55.6</v>
      </c>
      <c r="G17">
        <v>107.7</v>
      </c>
      <c r="H17">
        <v>239</v>
      </c>
    </row>
    <row r="18" spans="1:8" x14ac:dyDescent="0.25">
      <c r="A18" t="s">
        <v>332</v>
      </c>
      <c r="B18">
        <v>670</v>
      </c>
      <c r="C18">
        <v>1456</v>
      </c>
      <c r="D18">
        <v>834</v>
      </c>
      <c r="E18">
        <v>622</v>
      </c>
      <c r="F18">
        <v>57.3</v>
      </c>
      <c r="G18">
        <v>98.7</v>
      </c>
      <c r="H18">
        <v>239</v>
      </c>
    </row>
    <row r="19" spans="1:8" x14ac:dyDescent="0.25">
      <c r="A19" t="s">
        <v>333</v>
      </c>
      <c r="B19">
        <v>677</v>
      </c>
      <c r="C19">
        <v>1456</v>
      </c>
      <c r="D19">
        <v>831</v>
      </c>
      <c r="E19">
        <v>625</v>
      </c>
      <c r="F19">
        <v>57.1</v>
      </c>
      <c r="G19">
        <v>104.2</v>
      </c>
      <c r="H19">
        <v>239</v>
      </c>
    </row>
    <row r="20" spans="1:8" x14ac:dyDescent="0.25">
      <c r="A20" t="s">
        <v>334</v>
      </c>
      <c r="B20">
        <v>2389</v>
      </c>
      <c r="C20">
        <v>1507</v>
      </c>
      <c r="D20">
        <v>831</v>
      </c>
      <c r="E20">
        <v>676</v>
      </c>
      <c r="F20">
        <v>55.1</v>
      </c>
      <c r="G20">
        <v>106.7</v>
      </c>
      <c r="H20">
        <v>239</v>
      </c>
    </row>
    <row r="21" spans="1:8" x14ac:dyDescent="0.25">
      <c r="A21" t="s">
        <v>335</v>
      </c>
      <c r="B21">
        <v>720</v>
      </c>
      <c r="C21">
        <v>1461</v>
      </c>
      <c r="D21">
        <v>822</v>
      </c>
      <c r="E21">
        <v>639</v>
      </c>
      <c r="F21">
        <v>56.3</v>
      </c>
      <c r="G21">
        <v>106.1</v>
      </c>
      <c r="H21">
        <v>239</v>
      </c>
    </row>
    <row r="22" spans="1:8" x14ac:dyDescent="0.25">
      <c r="A22" t="s">
        <v>336</v>
      </c>
      <c r="B22">
        <v>2003</v>
      </c>
      <c r="C22">
        <v>1496</v>
      </c>
      <c r="D22">
        <v>820</v>
      </c>
      <c r="E22">
        <v>676</v>
      </c>
      <c r="F22">
        <v>54.8</v>
      </c>
      <c r="G22">
        <v>106.5</v>
      </c>
      <c r="H22">
        <v>239</v>
      </c>
    </row>
    <row r="23" spans="1:8" x14ac:dyDescent="0.25">
      <c r="A23" t="s">
        <v>337</v>
      </c>
      <c r="B23">
        <v>3141</v>
      </c>
      <c r="C23">
        <v>1450</v>
      </c>
      <c r="D23">
        <v>820</v>
      </c>
      <c r="E23">
        <v>630</v>
      </c>
      <c r="F23">
        <v>56.6</v>
      </c>
      <c r="G23">
        <v>108</v>
      </c>
      <c r="H23">
        <v>239</v>
      </c>
    </row>
    <row r="24" spans="1:8" x14ac:dyDescent="0.25">
      <c r="A24" t="s">
        <v>338</v>
      </c>
      <c r="B24">
        <v>2623</v>
      </c>
      <c r="C24">
        <v>1447</v>
      </c>
      <c r="D24">
        <v>819</v>
      </c>
      <c r="E24">
        <v>628</v>
      </c>
      <c r="F24">
        <v>56.6</v>
      </c>
      <c r="G24">
        <v>107.4</v>
      </c>
      <c r="H24">
        <v>239</v>
      </c>
    </row>
    <row r="25" spans="1:8" x14ac:dyDescent="0.25">
      <c r="A25" t="s">
        <v>339</v>
      </c>
      <c r="B25">
        <v>1749</v>
      </c>
      <c r="C25">
        <v>1479</v>
      </c>
      <c r="D25">
        <v>819</v>
      </c>
      <c r="E25">
        <v>660</v>
      </c>
      <c r="F25">
        <v>55.4</v>
      </c>
      <c r="G25">
        <v>109</v>
      </c>
      <c r="H25">
        <v>239</v>
      </c>
    </row>
    <row r="26" spans="1:8" x14ac:dyDescent="0.25">
      <c r="A26" t="s">
        <v>340</v>
      </c>
      <c r="B26">
        <v>1204</v>
      </c>
      <c r="C26">
        <v>1487</v>
      </c>
      <c r="D26">
        <v>818</v>
      </c>
      <c r="E26">
        <v>669</v>
      </c>
      <c r="F26">
        <v>55</v>
      </c>
      <c r="G26">
        <v>110</v>
      </c>
      <c r="H26">
        <v>239</v>
      </c>
    </row>
    <row r="27" spans="1:8" x14ac:dyDescent="0.25">
      <c r="A27" t="s">
        <v>341</v>
      </c>
      <c r="B27">
        <v>92</v>
      </c>
      <c r="C27">
        <v>1468</v>
      </c>
      <c r="D27">
        <v>818</v>
      </c>
      <c r="E27">
        <v>650</v>
      </c>
      <c r="F27">
        <v>55.7</v>
      </c>
      <c r="G27">
        <v>108.9</v>
      </c>
      <c r="H27">
        <v>239</v>
      </c>
    </row>
    <row r="28" spans="1:8" x14ac:dyDescent="0.25">
      <c r="A28" t="s">
        <v>342</v>
      </c>
      <c r="B28">
        <v>712</v>
      </c>
      <c r="C28">
        <v>1472</v>
      </c>
      <c r="D28">
        <v>817</v>
      </c>
      <c r="E28">
        <v>655</v>
      </c>
      <c r="F28">
        <v>55.5</v>
      </c>
      <c r="G28">
        <v>105.4</v>
      </c>
      <c r="H28">
        <v>239</v>
      </c>
    </row>
    <row r="29" spans="1:8" x14ac:dyDescent="0.25">
      <c r="A29" t="s">
        <v>343</v>
      </c>
      <c r="B29">
        <v>2561</v>
      </c>
      <c r="C29">
        <v>1477</v>
      </c>
      <c r="D29">
        <v>817</v>
      </c>
      <c r="E29">
        <v>660</v>
      </c>
      <c r="F29">
        <v>55.3</v>
      </c>
      <c r="G29">
        <v>105.6</v>
      </c>
      <c r="H29">
        <v>239</v>
      </c>
    </row>
    <row r="30" spans="1:8" x14ac:dyDescent="0.25">
      <c r="A30" t="s">
        <v>344</v>
      </c>
      <c r="B30">
        <v>1271</v>
      </c>
      <c r="C30">
        <v>1443</v>
      </c>
      <c r="D30">
        <v>815</v>
      </c>
      <c r="E30">
        <v>628</v>
      </c>
      <c r="F30">
        <v>56.5</v>
      </c>
      <c r="G30">
        <v>104.9</v>
      </c>
      <c r="H30">
        <v>239</v>
      </c>
    </row>
    <row r="31" spans="1:8" x14ac:dyDescent="0.25">
      <c r="A31" t="s">
        <v>345</v>
      </c>
      <c r="B31">
        <v>1718</v>
      </c>
      <c r="C31">
        <v>1471</v>
      </c>
      <c r="D31">
        <v>815</v>
      </c>
      <c r="E31">
        <v>656</v>
      </c>
      <c r="F31">
        <v>55.4</v>
      </c>
      <c r="G31">
        <v>104.9</v>
      </c>
      <c r="H31">
        <v>239</v>
      </c>
    </row>
    <row r="32" spans="1:8" x14ac:dyDescent="0.25">
      <c r="A32" t="s">
        <v>346</v>
      </c>
      <c r="B32">
        <v>921</v>
      </c>
      <c r="C32">
        <v>1469</v>
      </c>
      <c r="D32">
        <v>814</v>
      </c>
      <c r="E32">
        <v>655</v>
      </c>
      <c r="F32">
        <v>55.4</v>
      </c>
      <c r="G32">
        <v>106.1</v>
      </c>
      <c r="H32">
        <v>239</v>
      </c>
    </row>
    <row r="33" spans="1:8" x14ac:dyDescent="0.25">
      <c r="A33" t="s">
        <v>347</v>
      </c>
      <c r="B33">
        <v>1559</v>
      </c>
      <c r="C33">
        <v>1500</v>
      </c>
      <c r="D33">
        <v>814</v>
      </c>
      <c r="E33">
        <v>686</v>
      </c>
      <c r="F33">
        <v>54.3</v>
      </c>
      <c r="G33">
        <v>106.3</v>
      </c>
      <c r="H33">
        <v>239</v>
      </c>
    </row>
    <row r="34" spans="1:8" x14ac:dyDescent="0.25">
      <c r="A34" t="s">
        <v>348</v>
      </c>
      <c r="B34">
        <v>1749</v>
      </c>
      <c r="C34">
        <v>1444</v>
      </c>
      <c r="D34">
        <v>813</v>
      </c>
      <c r="E34">
        <v>631</v>
      </c>
      <c r="F34">
        <v>56.3</v>
      </c>
      <c r="G34">
        <v>107</v>
      </c>
      <c r="H34">
        <v>239</v>
      </c>
    </row>
    <row r="35" spans="1:8" x14ac:dyDescent="0.25">
      <c r="A35" t="s">
        <v>349</v>
      </c>
      <c r="B35">
        <v>2332</v>
      </c>
      <c r="C35">
        <v>1472</v>
      </c>
      <c r="D35">
        <v>808</v>
      </c>
      <c r="E35">
        <v>664</v>
      </c>
      <c r="F35">
        <v>54.9</v>
      </c>
      <c r="G35">
        <v>107.6</v>
      </c>
      <c r="H35">
        <v>239</v>
      </c>
    </row>
    <row r="36" spans="1:8" x14ac:dyDescent="0.25">
      <c r="A36" t="s">
        <v>350</v>
      </c>
      <c r="B36">
        <v>557</v>
      </c>
      <c r="C36">
        <v>1424</v>
      </c>
      <c r="D36">
        <v>807</v>
      </c>
      <c r="E36">
        <v>617</v>
      </c>
      <c r="F36">
        <v>56.7</v>
      </c>
      <c r="G36">
        <v>108.3</v>
      </c>
      <c r="H36">
        <v>239</v>
      </c>
    </row>
    <row r="37" spans="1:8" x14ac:dyDescent="0.25">
      <c r="A37" t="s">
        <v>351</v>
      </c>
      <c r="B37">
        <v>1216</v>
      </c>
      <c r="C37">
        <v>1429</v>
      </c>
      <c r="D37">
        <v>807</v>
      </c>
      <c r="E37">
        <v>622</v>
      </c>
      <c r="F37">
        <v>56.5</v>
      </c>
      <c r="G37">
        <v>106</v>
      </c>
      <c r="H37">
        <v>239</v>
      </c>
    </row>
    <row r="38" spans="1:8" x14ac:dyDescent="0.25">
      <c r="A38" t="s">
        <v>352</v>
      </c>
      <c r="B38">
        <v>2259</v>
      </c>
      <c r="C38">
        <v>1472</v>
      </c>
      <c r="D38">
        <v>805</v>
      </c>
      <c r="E38">
        <v>667</v>
      </c>
      <c r="F38">
        <v>54.7</v>
      </c>
      <c r="G38">
        <v>112.4</v>
      </c>
      <c r="H38">
        <v>239</v>
      </c>
    </row>
    <row r="39" spans="1:8" x14ac:dyDescent="0.25">
      <c r="A39" t="s">
        <v>353</v>
      </c>
      <c r="B39">
        <v>262</v>
      </c>
      <c r="C39">
        <v>1522</v>
      </c>
      <c r="D39">
        <v>805</v>
      </c>
      <c r="E39">
        <v>717</v>
      </c>
      <c r="F39">
        <v>52.9</v>
      </c>
      <c r="G39">
        <v>107.6</v>
      </c>
      <c r="H39">
        <v>239</v>
      </c>
    </row>
    <row r="40" spans="1:8" x14ac:dyDescent="0.25">
      <c r="A40" t="s">
        <v>354</v>
      </c>
      <c r="B40">
        <v>673</v>
      </c>
      <c r="C40">
        <v>1462</v>
      </c>
      <c r="D40">
        <v>803</v>
      </c>
      <c r="E40">
        <v>659</v>
      </c>
      <c r="F40">
        <v>54.9</v>
      </c>
      <c r="G40">
        <v>102.2</v>
      </c>
      <c r="H40">
        <v>239</v>
      </c>
    </row>
    <row r="41" spans="1:8" x14ac:dyDescent="0.25">
      <c r="A41" t="s">
        <v>355</v>
      </c>
      <c r="B41">
        <v>547</v>
      </c>
      <c r="C41">
        <v>1501</v>
      </c>
      <c r="D41">
        <v>801</v>
      </c>
      <c r="E41">
        <v>700</v>
      </c>
      <c r="F41">
        <v>53.4</v>
      </c>
      <c r="G41">
        <v>106.2</v>
      </c>
      <c r="H41">
        <v>239</v>
      </c>
    </row>
    <row r="42" spans="1:8" x14ac:dyDescent="0.25">
      <c r="A42" t="s">
        <v>356</v>
      </c>
      <c r="B42">
        <v>2017</v>
      </c>
      <c r="C42">
        <v>1459</v>
      </c>
      <c r="D42">
        <v>801</v>
      </c>
      <c r="E42">
        <v>658</v>
      </c>
      <c r="F42">
        <v>54.9</v>
      </c>
      <c r="G42">
        <v>107.9</v>
      </c>
      <c r="H42">
        <v>239</v>
      </c>
    </row>
    <row r="43" spans="1:8" x14ac:dyDescent="0.25">
      <c r="A43" t="s">
        <v>357</v>
      </c>
      <c r="B43">
        <v>1271</v>
      </c>
      <c r="C43">
        <v>1491</v>
      </c>
      <c r="D43">
        <v>799</v>
      </c>
      <c r="E43">
        <v>692</v>
      </c>
      <c r="F43">
        <v>53.6</v>
      </c>
      <c r="G43">
        <v>111.8</v>
      </c>
      <c r="H43">
        <v>239</v>
      </c>
    </row>
    <row r="44" spans="1:8" x14ac:dyDescent="0.25">
      <c r="A44" t="s">
        <v>358</v>
      </c>
      <c r="B44">
        <v>1175</v>
      </c>
      <c r="C44">
        <v>1497</v>
      </c>
      <c r="D44">
        <v>799</v>
      </c>
      <c r="E44">
        <v>698</v>
      </c>
      <c r="F44">
        <v>53.4</v>
      </c>
      <c r="G44">
        <v>107.7</v>
      </c>
      <c r="H44">
        <v>239</v>
      </c>
    </row>
    <row r="45" spans="1:8" x14ac:dyDescent="0.25">
      <c r="A45" t="s">
        <v>359</v>
      </c>
      <c r="B45">
        <v>1311</v>
      </c>
      <c r="C45">
        <v>1425</v>
      </c>
      <c r="D45">
        <v>798</v>
      </c>
      <c r="E45">
        <v>627</v>
      </c>
      <c r="F45">
        <v>56</v>
      </c>
      <c r="G45">
        <v>107.6</v>
      </c>
      <c r="H45">
        <v>239</v>
      </c>
    </row>
    <row r="46" spans="1:8" x14ac:dyDescent="0.25">
      <c r="A46" t="s">
        <v>360</v>
      </c>
      <c r="B46">
        <v>1044</v>
      </c>
      <c r="C46">
        <v>1440</v>
      </c>
      <c r="D46">
        <v>797</v>
      </c>
      <c r="E46">
        <v>643</v>
      </c>
      <c r="F46">
        <v>55.3</v>
      </c>
      <c r="G46">
        <v>110</v>
      </c>
      <c r="H46">
        <v>239</v>
      </c>
    </row>
    <row r="47" spans="1:8" x14ac:dyDescent="0.25">
      <c r="A47" t="s">
        <v>361</v>
      </c>
      <c r="B47">
        <v>675</v>
      </c>
      <c r="C47">
        <v>1460</v>
      </c>
      <c r="D47">
        <v>794</v>
      </c>
      <c r="E47">
        <v>666</v>
      </c>
      <c r="F47">
        <v>54.4</v>
      </c>
      <c r="G47">
        <v>109.4</v>
      </c>
      <c r="H47">
        <v>239</v>
      </c>
    </row>
    <row r="48" spans="1:8" x14ac:dyDescent="0.25">
      <c r="A48" t="s">
        <v>362</v>
      </c>
      <c r="B48">
        <v>1229</v>
      </c>
      <c r="C48">
        <v>1441</v>
      </c>
      <c r="D48">
        <v>791</v>
      </c>
      <c r="E48">
        <v>650</v>
      </c>
      <c r="F48">
        <v>54.9</v>
      </c>
      <c r="G48">
        <v>110.5</v>
      </c>
      <c r="H48">
        <v>239</v>
      </c>
    </row>
    <row r="49" spans="1:8" x14ac:dyDescent="0.25">
      <c r="A49" t="s">
        <v>363</v>
      </c>
      <c r="B49">
        <v>1984</v>
      </c>
      <c r="C49">
        <v>1440</v>
      </c>
      <c r="D49">
        <v>789</v>
      </c>
      <c r="E49">
        <v>651</v>
      </c>
      <c r="F49">
        <v>54.8</v>
      </c>
      <c r="G49">
        <v>108.8</v>
      </c>
      <c r="H49">
        <v>239</v>
      </c>
    </row>
    <row r="50" spans="1:8" x14ac:dyDescent="0.25">
      <c r="A50" t="s">
        <v>364</v>
      </c>
      <c r="B50">
        <v>2147</v>
      </c>
      <c r="C50">
        <v>1445</v>
      </c>
      <c r="D50">
        <v>788</v>
      </c>
      <c r="E50">
        <v>657</v>
      </c>
      <c r="F50">
        <v>54.5</v>
      </c>
      <c r="G50">
        <v>111.5</v>
      </c>
      <c r="H50">
        <v>239</v>
      </c>
    </row>
    <row r="51" spans="1:8" x14ac:dyDescent="0.25">
      <c r="A51" t="s">
        <v>365</v>
      </c>
      <c r="B51">
        <v>1557</v>
      </c>
      <c r="C51">
        <v>1472</v>
      </c>
      <c r="D51">
        <v>788</v>
      </c>
      <c r="E51">
        <v>684</v>
      </c>
      <c r="F51">
        <v>53.5</v>
      </c>
      <c r="G51">
        <v>107.6</v>
      </c>
      <c r="H51">
        <v>239</v>
      </c>
    </row>
    <row r="52" spans="1:8" x14ac:dyDescent="0.25">
      <c r="A52" t="s">
        <v>366</v>
      </c>
      <c r="B52">
        <v>2729</v>
      </c>
      <c r="C52">
        <v>1465</v>
      </c>
      <c r="D52">
        <v>785</v>
      </c>
      <c r="E52">
        <v>680</v>
      </c>
      <c r="F52">
        <v>53.6</v>
      </c>
      <c r="G52">
        <v>103.1</v>
      </c>
      <c r="H52">
        <v>239</v>
      </c>
    </row>
    <row r="53" spans="1:8" x14ac:dyDescent="0.25">
      <c r="A53" t="s">
        <v>367</v>
      </c>
      <c r="B53">
        <v>777</v>
      </c>
      <c r="C53">
        <v>1386</v>
      </c>
      <c r="D53">
        <v>781</v>
      </c>
      <c r="E53">
        <v>605</v>
      </c>
      <c r="F53">
        <v>56.3</v>
      </c>
      <c r="G53">
        <v>107</v>
      </c>
      <c r="H53">
        <v>239</v>
      </c>
    </row>
    <row r="54" spans="1:8" x14ac:dyDescent="0.25">
      <c r="A54" t="s">
        <v>368</v>
      </c>
      <c r="B54">
        <v>762</v>
      </c>
      <c r="C54">
        <v>1461</v>
      </c>
      <c r="D54">
        <v>776</v>
      </c>
      <c r="E54">
        <v>685</v>
      </c>
      <c r="F54">
        <v>53.1</v>
      </c>
      <c r="G54">
        <v>105.3</v>
      </c>
      <c r="H54">
        <v>239</v>
      </c>
    </row>
    <row r="55" spans="1:8" x14ac:dyDescent="0.25">
      <c r="A55" t="s">
        <v>369</v>
      </c>
      <c r="B55">
        <v>2627</v>
      </c>
      <c r="C55">
        <v>1410</v>
      </c>
      <c r="D55">
        <v>770</v>
      </c>
      <c r="E55">
        <v>640</v>
      </c>
      <c r="F55">
        <v>54.6</v>
      </c>
      <c r="G55">
        <v>109.2</v>
      </c>
      <c r="H55">
        <v>239</v>
      </c>
    </row>
    <row r="56" spans="1:8" x14ac:dyDescent="0.25">
      <c r="A56" t="s">
        <v>370</v>
      </c>
      <c r="B56">
        <v>519</v>
      </c>
      <c r="C56">
        <v>1432</v>
      </c>
      <c r="D56">
        <v>770</v>
      </c>
      <c r="E56">
        <v>662</v>
      </c>
      <c r="F56">
        <v>53.8</v>
      </c>
      <c r="G56">
        <v>106.9</v>
      </c>
      <c r="H56">
        <v>239</v>
      </c>
    </row>
    <row r="57" spans="1:8" x14ac:dyDescent="0.25">
      <c r="A57" t="s">
        <v>371</v>
      </c>
      <c r="B57">
        <v>2108</v>
      </c>
      <c r="C57">
        <v>1473</v>
      </c>
      <c r="D57">
        <v>766</v>
      </c>
      <c r="E57">
        <v>707</v>
      </c>
      <c r="F57">
        <v>52</v>
      </c>
      <c r="G57">
        <v>108.2</v>
      </c>
      <c r="H57">
        <v>239</v>
      </c>
    </row>
    <row r="58" spans="1:8" x14ac:dyDescent="0.25">
      <c r="A58" t="s">
        <v>372</v>
      </c>
      <c r="B58">
        <v>1276</v>
      </c>
      <c r="C58">
        <v>1398</v>
      </c>
      <c r="D58">
        <v>762</v>
      </c>
      <c r="E58">
        <v>636</v>
      </c>
      <c r="F58">
        <v>54.5</v>
      </c>
      <c r="G58">
        <v>113.1</v>
      </c>
      <c r="H58">
        <v>239</v>
      </c>
    </row>
    <row r="59" spans="1:8" x14ac:dyDescent="0.25">
      <c r="A59" t="s">
        <v>373</v>
      </c>
      <c r="B59">
        <v>1429</v>
      </c>
      <c r="C59">
        <v>1443</v>
      </c>
      <c r="D59">
        <v>761</v>
      </c>
      <c r="E59">
        <v>682</v>
      </c>
      <c r="F59">
        <v>52.7</v>
      </c>
      <c r="G59">
        <v>109</v>
      </c>
      <c r="H59">
        <v>239</v>
      </c>
    </row>
    <row r="60" spans="1:8" x14ac:dyDescent="0.25">
      <c r="C60">
        <f>SUBTOTAL(109,delayed_deliveries[total_deliveries])</f>
        <v>85410</v>
      </c>
      <c r="D60">
        <f>SUBTOTAL(109,delayed_deliveries[delayed_deliveries])</f>
        <v>47308</v>
      </c>
    </row>
    <row r="63" spans="1:8" x14ac:dyDescent="0.25">
      <c r="B63">
        <f>C63</f>
        <v>85410</v>
      </c>
      <c r="C63">
        <f>delayed_deliveries[[#Totals],[total_deliveries]]</f>
        <v>85410</v>
      </c>
      <c r="D63">
        <f>delayed_deliveries[[#Totals],[delayed_deliveries]]</f>
        <v>47308</v>
      </c>
      <c r="E63">
        <f>D63</f>
        <v>47308</v>
      </c>
    </row>
    <row r="65" spans="2:4" x14ac:dyDescent="0.25">
      <c r="B65" s="2" t="s">
        <v>883</v>
      </c>
      <c r="C65" t="s">
        <v>312</v>
      </c>
      <c r="D65" t="s">
        <v>311</v>
      </c>
    </row>
    <row r="66" spans="2:4" x14ac:dyDescent="0.25">
      <c r="B66" s="3" t="s">
        <v>316</v>
      </c>
      <c r="C66">
        <v>733</v>
      </c>
      <c r="D66">
        <v>895</v>
      </c>
    </row>
    <row r="67" spans="2:4" x14ac:dyDescent="0.25">
      <c r="B67" s="3" t="s">
        <v>319</v>
      </c>
      <c r="C67">
        <v>680</v>
      </c>
      <c r="D67">
        <v>857</v>
      </c>
    </row>
    <row r="68" spans="2:4" x14ac:dyDescent="0.25">
      <c r="B68" s="3" t="s">
        <v>318</v>
      </c>
      <c r="C68">
        <v>674</v>
      </c>
      <c r="D68">
        <v>860</v>
      </c>
    </row>
    <row r="69" spans="2:4" x14ac:dyDescent="0.25">
      <c r="B69" s="3" t="s">
        <v>322</v>
      </c>
      <c r="C69">
        <v>665</v>
      </c>
      <c r="D69">
        <v>849</v>
      </c>
    </row>
    <row r="70" spans="2:4" x14ac:dyDescent="0.25">
      <c r="B70" s="3" t="s">
        <v>317</v>
      </c>
      <c r="C70">
        <v>645</v>
      </c>
      <c r="D70">
        <v>873</v>
      </c>
    </row>
    <row r="71" spans="2:4" x14ac:dyDescent="0.25">
      <c r="B71" s="3" t="s">
        <v>324</v>
      </c>
      <c r="C71">
        <v>644</v>
      </c>
      <c r="D71">
        <v>847</v>
      </c>
    </row>
    <row r="72" spans="2:4" x14ac:dyDescent="0.25">
      <c r="B72" s="3" t="s">
        <v>321</v>
      </c>
      <c r="C72">
        <v>640</v>
      </c>
      <c r="D72">
        <v>850</v>
      </c>
    </row>
    <row r="73" spans="2:4" x14ac:dyDescent="0.25">
      <c r="B73" s="3" t="s">
        <v>325</v>
      </c>
      <c r="C73">
        <v>634</v>
      </c>
      <c r="D73">
        <v>846</v>
      </c>
    </row>
    <row r="74" spans="2:4" x14ac:dyDescent="0.25">
      <c r="B74" s="3" t="s">
        <v>323</v>
      </c>
      <c r="C74">
        <v>634</v>
      </c>
      <c r="D74">
        <v>847</v>
      </c>
    </row>
    <row r="75" spans="2:4" x14ac:dyDescent="0.25">
      <c r="B75" s="3" t="s">
        <v>320</v>
      </c>
      <c r="C75">
        <v>627</v>
      </c>
      <c r="D75">
        <v>850</v>
      </c>
    </row>
  </sheetData>
  <pageMargins left="0.7" right="0.7" top="0.75" bottom="0.75" header="0.3" footer="0.3"/>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17014-3E19-4977-B6AB-306DF0C58ABD}">
  <dimension ref="A1:J65"/>
  <sheetViews>
    <sheetView topLeftCell="B1" workbookViewId="0">
      <selection activeCell="I4" sqref="I4:J14"/>
    </sheetView>
  </sheetViews>
  <sheetFormatPr defaultRowHeight="15" x14ac:dyDescent="0.25"/>
  <cols>
    <col min="1" max="1" width="10.85546875" bestFit="1" customWidth="1"/>
    <col min="2" max="2" width="26.140625" bestFit="1" customWidth="1"/>
    <col min="3" max="3" width="17.42578125" bestFit="1" customWidth="1"/>
    <col min="4" max="4" width="16.85546875" bestFit="1" customWidth="1"/>
    <col min="5" max="5" width="10.85546875" bestFit="1" customWidth="1"/>
    <col min="6" max="6" width="20.85546875" bestFit="1" customWidth="1"/>
    <col min="9" max="9" width="24.5703125" bestFit="1" customWidth="1"/>
    <col min="10" max="10" width="15.140625" customWidth="1"/>
  </cols>
  <sheetData>
    <row r="1" spans="1:10" x14ac:dyDescent="0.25">
      <c r="A1" t="s">
        <v>374</v>
      </c>
      <c r="B1" t="s">
        <v>375</v>
      </c>
      <c r="C1" t="s">
        <v>310</v>
      </c>
      <c r="D1" t="s">
        <v>376</v>
      </c>
      <c r="E1" t="s">
        <v>377</v>
      </c>
      <c r="F1" t="s">
        <v>378</v>
      </c>
    </row>
    <row r="2" spans="1:10" x14ac:dyDescent="0.25">
      <c r="A2" t="s">
        <v>379</v>
      </c>
      <c r="B2" t="s">
        <v>380</v>
      </c>
      <c r="C2">
        <v>1467</v>
      </c>
      <c r="D2">
        <v>622</v>
      </c>
      <c r="E2">
        <v>42.4</v>
      </c>
      <c r="F2">
        <v>105</v>
      </c>
    </row>
    <row r="3" spans="1:10" x14ac:dyDescent="0.25">
      <c r="A3" t="s">
        <v>381</v>
      </c>
      <c r="B3" t="s">
        <v>382</v>
      </c>
      <c r="C3">
        <v>1477</v>
      </c>
      <c r="D3">
        <v>627</v>
      </c>
      <c r="E3">
        <v>42.5</v>
      </c>
      <c r="F3">
        <v>107</v>
      </c>
    </row>
    <row r="4" spans="1:10" ht="18.75" x14ac:dyDescent="0.3">
      <c r="A4" t="s">
        <v>383</v>
      </c>
      <c r="B4" t="s">
        <v>384</v>
      </c>
      <c r="C4">
        <v>1518</v>
      </c>
      <c r="D4">
        <v>645</v>
      </c>
      <c r="E4">
        <v>42.5</v>
      </c>
      <c r="F4">
        <v>106</v>
      </c>
      <c r="I4" s="10" t="s">
        <v>883</v>
      </c>
      <c r="J4" s="12" t="s">
        <v>884</v>
      </c>
    </row>
    <row r="5" spans="1:10" x14ac:dyDescent="0.25">
      <c r="A5" t="s">
        <v>385</v>
      </c>
      <c r="B5" t="s">
        <v>386</v>
      </c>
      <c r="C5">
        <v>1456</v>
      </c>
      <c r="D5">
        <v>622</v>
      </c>
      <c r="E5">
        <v>42.7</v>
      </c>
      <c r="F5">
        <v>99</v>
      </c>
      <c r="I5" s="13" t="s">
        <v>578</v>
      </c>
      <c r="J5" s="11">
        <v>48</v>
      </c>
    </row>
    <row r="6" spans="1:10" x14ac:dyDescent="0.25">
      <c r="A6" t="s">
        <v>387</v>
      </c>
      <c r="B6" t="s">
        <v>388</v>
      </c>
      <c r="C6">
        <v>1473</v>
      </c>
      <c r="D6">
        <v>631</v>
      </c>
      <c r="E6">
        <v>42.8</v>
      </c>
      <c r="F6">
        <v>105</v>
      </c>
      <c r="I6" s="13" t="s">
        <v>492</v>
      </c>
      <c r="J6" s="11">
        <v>47.3</v>
      </c>
    </row>
    <row r="7" spans="1:10" x14ac:dyDescent="0.25">
      <c r="A7" t="s">
        <v>389</v>
      </c>
      <c r="B7" t="s">
        <v>390</v>
      </c>
      <c r="C7">
        <v>1480</v>
      </c>
      <c r="D7">
        <v>634</v>
      </c>
      <c r="E7">
        <v>42.8</v>
      </c>
      <c r="F7">
        <v>101</v>
      </c>
      <c r="I7" s="13" t="s">
        <v>490</v>
      </c>
      <c r="J7" s="11">
        <v>47.1</v>
      </c>
    </row>
    <row r="8" spans="1:10" x14ac:dyDescent="0.25">
      <c r="A8" t="s">
        <v>391</v>
      </c>
      <c r="B8" t="s">
        <v>392</v>
      </c>
      <c r="C8">
        <v>1481</v>
      </c>
      <c r="D8">
        <v>634</v>
      </c>
      <c r="E8">
        <v>42.8</v>
      </c>
      <c r="F8">
        <v>105</v>
      </c>
      <c r="I8" s="13" t="s">
        <v>488</v>
      </c>
      <c r="J8" s="11">
        <v>46.9</v>
      </c>
    </row>
    <row r="9" spans="1:10" x14ac:dyDescent="0.25">
      <c r="A9" t="s">
        <v>393</v>
      </c>
      <c r="B9" t="s">
        <v>394</v>
      </c>
      <c r="C9">
        <v>1456</v>
      </c>
      <c r="D9">
        <v>625</v>
      </c>
      <c r="E9">
        <v>42.9</v>
      </c>
      <c r="F9">
        <v>105</v>
      </c>
      <c r="I9" s="13" t="s">
        <v>486</v>
      </c>
      <c r="J9" s="11">
        <v>46.6</v>
      </c>
    </row>
    <row r="10" spans="1:10" x14ac:dyDescent="0.25">
      <c r="A10" t="s">
        <v>395</v>
      </c>
      <c r="B10" t="s">
        <v>396</v>
      </c>
      <c r="C10">
        <v>1490</v>
      </c>
      <c r="D10">
        <v>640</v>
      </c>
      <c r="E10">
        <v>43</v>
      </c>
      <c r="F10">
        <v>104</v>
      </c>
      <c r="I10" s="13" t="s">
        <v>484</v>
      </c>
      <c r="J10" s="11">
        <v>46.6</v>
      </c>
    </row>
    <row r="11" spans="1:10" x14ac:dyDescent="0.25">
      <c r="A11" t="s">
        <v>397</v>
      </c>
      <c r="B11" t="s">
        <v>398</v>
      </c>
      <c r="C11">
        <v>1491</v>
      </c>
      <c r="D11">
        <v>644</v>
      </c>
      <c r="E11">
        <v>43.2</v>
      </c>
      <c r="F11">
        <v>104</v>
      </c>
      <c r="I11" s="13" t="s">
        <v>482</v>
      </c>
      <c r="J11" s="11">
        <v>46.5</v>
      </c>
    </row>
    <row r="12" spans="1:10" x14ac:dyDescent="0.25">
      <c r="A12" t="s">
        <v>399</v>
      </c>
      <c r="B12" t="s">
        <v>400</v>
      </c>
      <c r="C12">
        <v>1424</v>
      </c>
      <c r="D12">
        <v>617</v>
      </c>
      <c r="E12">
        <v>43.3</v>
      </c>
      <c r="F12">
        <v>107</v>
      </c>
      <c r="I12" s="13" t="s">
        <v>480</v>
      </c>
      <c r="J12" s="11">
        <v>46.4</v>
      </c>
    </row>
    <row r="13" spans="1:10" x14ac:dyDescent="0.25">
      <c r="A13" t="s">
        <v>401</v>
      </c>
      <c r="B13" t="s">
        <v>402</v>
      </c>
      <c r="C13">
        <v>1447</v>
      </c>
      <c r="D13">
        <v>628</v>
      </c>
      <c r="E13">
        <v>43.4</v>
      </c>
      <c r="F13">
        <v>108</v>
      </c>
      <c r="I13" s="13" t="s">
        <v>478</v>
      </c>
      <c r="J13" s="11">
        <v>46.4</v>
      </c>
    </row>
    <row r="14" spans="1:10" x14ac:dyDescent="0.25">
      <c r="A14" t="s">
        <v>403</v>
      </c>
      <c r="B14" t="s">
        <v>404</v>
      </c>
      <c r="C14">
        <v>1450</v>
      </c>
      <c r="D14">
        <v>630</v>
      </c>
      <c r="E14">
        <v>43.4</v>
      </c>
      <c r="F14">
        <v>105</v>
      </c>
      <c r="I14" s="13" t="s">
        <v>476</v>
      </c>
      <c r="J14" s="11">
        <v>46.2</v>
      </c>
    </row>
    <row r="15" spans="1:10" x14ac:dyDescent="0.25">
      <c r="A15" t="s">
        <v>405</v>
      </c>
      <c r="B15" t="s">
        <v>406</v>
      </c>
      <c r="C15">
        <v>1443</v>
      </c>
      <c r="D15">
        <v>628</v>
      </c>
      <c r="E15">
        <v>43.5</v>
      </c>
      <c r="F15">
        <v>105</v>
      </c>
    </row>
    <row r="16" spans="1:10" x14ac:dyDescent="0.25">
      <c r="A16" t="s">
        <v>407</v>
      </c>
      <c r="B16" t="s">
        <v>408</v>
      </c>
      <c r="C16">
        <v>1429</v>
      </c>
      <c r="D16">
        <v>622</v>
      </c>
      <c r="E16">
        <v>43.5</v>
      </c>
      <c r="F16">
        <v>105</v>
      </c>
    </row>
    <row r="17" spans="1:6" x14ac:dyDescent="0.25">
      <c r="A17" t="s">
        <v>409</v>
      </c>
      <c r="B17" t="s">
        <v>410</v>
      </c>
      <c r="C17">
        <v>1485</v>
      </c>
      <c r="D17">
        <v>649</v>
      </c>
      <c r="E17">
        <v>43.7</v>
      </c>
      <c r="F17">
        <v>106</v>
      </c>
    </row>
    <row r="18" spans="1:6" x14ac:dyDescent="0.25">
      <c r="A18" t="s">
        <v>411</v>
      </c>
      <c r="B18" t="s">
        <v>412</v>
      </c>
      <c r="C18">
        <v>1444</v>
      </c>
      <c r="D18">
        <v>631</v>
      </c>
      <c r="E18">
        <v>43.7</v>
      </c>
      <c r="F18">
        <v>105</v>
      </c>
    </row>
    <row r="19" spans="1:6" x14ac:dyDescent="0.25">
      <c r="A19" t="s">
        <v>413</v>
      </c>
      <c r="B19" t="s">
        <v>414</v>
      </c>
      <c r="C19">
        <v>1461</v>
      </c>
      <c r="D19">
        <v>639</v>
      </c>
      <c r="E19">
        <v>43.7</v>
      </c>
      <c r="F19">
        <v>106</v>
      </c>
    </row>
    <row r="20" spans="1:6" x14ac:dyDescent="0.25">
      <c r="A20" t="s">
        <v>415</v>
      </c>
      <c r="B20" t="s">
        <v>416</v>
      </c>
      <c r="C20">
        <v>1386</v>
      </c>
      <c r="D20">
        <v>605</v>
      </c>
      <c r="E20">
        <v>43.7</v>
      </c>
      <c r="F20">
        <v>106</v>
      </c>
    </row>
    <row r="21" spans="1:6" x14ac:dyDescent="0.25">
      <c r="A21" t="s">
        <v>417</v>
      </c>
      <c r="B21" t="s">
        <v>418</v>
      </c>
      <c r="C21">
        <v>1534</v>
      </c>
      <c r="D21">
        <v>674</v>
      </c>
      <c r="E21">
        <v>43.9</v>
      </c>
      <c r="F21">
        <v>104</v>
      </c>
    </row>
    <row r="22" spans="1:6" x14ac:dyDescent="0.25">
      <c r="A22" t="s">
        <v>419</v>
      </c>
      <c r="B22" t="s">
        <v>420</v>
      </c>
      <c r="C22">
        <v>1505</v>
      </c>
      <c r="D22">
        <v>661</v>
      </c>
      <c r="E22">
        <v>43.9</v>
      </c>
      <c r="F22">
        <v>105</v>
      </c>
    </row>
    <row r="23" spans="1:6" x14ac:dyDescent="0.25">
      <c r="A23" t="s">
        <v>421</v>
      </c>
      <c r="B23" t="s">
        <v>422</v>
      </c>
      <c r="C23">
        <v>1514</v>
      </c>
      <c r="D23">
        <v>665</v>
      </c>
      <c r="E23">
        <v>43.9</v>
      </c>
      <c r="F23">
        <v>107</v>
      </c>
    </row>
    <row r="24" spans="1:6" x14ac:dyDescent="0.25">
      <c r="A24" t="s">
        <v>423</v>
      </c>
      <c r="B24" t="s">
        <v>424</v>
      </c>
      <c r="C24">
        <v>1425</v>
      </c>
      <c r="D24">
        <v>627</v>
      </c>
      <c r="E24">
        <v>44</v>
      </c>
      <c r="F24">
        <v>109</v>
      </c>
    </row>
    <row r="25" spans="1:6" x14ac:dyDescent="0.25">
      <c r="A25" t="s">
        <v>425</v>
      </c>
      <c r="B25" t="s">
        <v>426</v>
      </c>
      <c r="C25">
        <v>1537</v>
      </c>
      <c r="D25">
        <v>680</v>
      </c>
      <c r="E25">
        <v>44.2</v>
      </c>
      <c r="F25">
        <v>108</v>
      </c>
    </row>
    <row r="26" spans="1:6" x14ac:dyDescent="0.25">
      <c r="A26" t="s">
        <v>427</v>
      </c>
      <c r="B26" t="s">
        <v>428</v>
      </c>
      <c r="C26">
        <v>1468</v>
      </c>
      <c r="D26">
        <v>650</v>
      </c>
      <c r="E26">
        <v>44.3</v>
      </c>
      <c r="F26">
        <v>108</v>
      </c>
    </row>
    <row r="27" spans="1:6" x14ac:dyDescent="0.25">
      <c r="A27" t="s">
        <v>429</v>
      </c>
      <c r="B27" t="s">
        <v>430</v>
      </c>
      <c r="C27">
        <v>1502</v>
      </c>
      <c r="D27">
        <v>667</v>
      </c>
      <c r="E27">
        <v>44.4</v>
      </c>
      <c r="F27">
        <v>107</v>
      </c>
    </row>
    <row r="28" spans="1:6" x14ac:dyDescent="0.25">
      <c r="A28" t="s">
        <v>431</v>
      </c>
      <c r="B28" t="s">
        <v>432</v>
      </c>
      <c r="C28">
        <v>1472</v>
      </c>
      <c r="D28">
        <v>655</v>
      </c>
      <c r="E28">
        <v>44.5</v>
      </c>
      <c r="F28">
        <v>106</v>
      </c>
    </row>
    <row r="29" spans="1:6" x14ac:dyDescent="0.25">
      <c r="A29" t="s">
        <v>433</v>
      </c>
      <c r="B29" t="s">
        <v>434</v>
      </c>
      <c r="C29">
        <v>1471</v>
      </c>
      <c r="D29">
        <v>656</v>
      </c>
      <c r="E29">
        <v>44.6</v>
      </c>
      <c r="F29">
        <v>106</v>
      </c>
    </row>
    <row r="30" spans="1:6" x14ac:dyDescent="0.25">
      <c r="A30" t="s">
        <v>435</v>
      </c>
      <c r="B30" t="s">
        <v>436</v>
      </c>
      <c r="C30">
        <v>1469</v>
      </c>
      <c r="D30">
        <v>655</v>
      </c>
      <c r="E30">
        <v>44.6</v>
      </c>
      <c r="F30">
        <v>105</v>
      </c>
    </row>
    <row r="31" spans="1:6" x14ac:dyDescent="0.25">
      <c r="A31" t="s">
        <v>437</v>
      </c>
      <c r="B31" t="s">
        <v>438</v>
      </c>
      <c r="C31">
        <v>1479</v>
      </c>
      <c r="D31">
        <v>660</v>
      </c>
      <c r="E31">
        <v>44.6</v>
      </c>
      <c r="F31">
        <v>108</v>
      </c>
    </row>
    <row r="32" spans="1:6" x14ac:dyDescent="0.25">
      <c r="A32" t="s">
        <v>439</v>
      </c>
      <c r="B32" t="s">
        <v>440</v>
      </c>
      <c r="C32">
        <v>1477</v>
      </c>
      <c r="D32">
        <v>660</v>
      </c>
      <c r="E32">
        <v>44.7</v>
      </c>
      <c r="F32">
        <v>104</v>
      </c>
    </row>
    <row r="33" spans="1:6" x14ac:dyDescent="0.25">
      <c r="A33" t="s">
        <v>441</v>
      </c>
      <c r="B33" t="s">
        <v>442</v>
      </c>
      <c r="C33">
        <v>1525</v>
      </c>
      <c r="D33">
        <v>681</v>
      </c>
      <c r="E33">
        <v>44.7</v>
      </c>
      <c r="F33">
        <v>108</v>
      </c>
    </row>
    <row r="34" spans="1:6" x14ac:dyDescent="0.25">
      <c r="A34" t="s">
        <v>443</v>
      </c>
      <c r="B34" t="s">
        <v>444</v>
      </c>
      <c r="C34">
        <v>1440</v>
      </c>
      <c r="D34">
        <v>643</v>
      </c>
      <c r="E34">
        <v>44.7</v>
      </c>
      <c r="F34">
        <v>108</v>
      </c>
    </row>
    <row r="35" spans="1:6" x14ac:dyDescent="0.25">
      <c r="A35" t="s">
        <v>445</v>
      </c>
      <c r="B35" t="s">
        <v>446</v>
      </c>
      <c r="C35">
        <v>1507</v>
      </c>
      <c r="D35">
        <v>676</v>
      </c>
      <c r="E35">
        <v>44.9</v>
      </c>
      <c r="F35">
        <v>106</v>
      </c>
    </row>
    <row r="36" spans="1:6" x14ac:dyDescent="0.25">
      <c r="A36" t="s">
        <v>447</v>
      </c>
      <c r="B36" t="s">
        <v>448</v>
      </c>
      <c r="C36">
        <v>1487</v>
      </c>
      <c r="D36">
        <v>669</v>
      </c>
      <c r="E36">
        <v>45</v>
      </c>
      <c r="F36">
        <v>109</v>
      </c>
    </row>
    <row r="37" spans="1:6" x14ac:dyDescent="0.25">
      <c r="A37" t="s">
        <v>449</v>
      </c>
      <c r="B37" t="s">
        <v>450</v>
      </c>
      <c r="C37">
        <v>1628</v>
      </c>
      <c r="D37">
        <v>733</v>
      </c>
      <c r="E37">
        <v>45</v>
      </c>
      <c r="F37">
        <v>105</v>
      </c>
    </row>
    <row r="38" spans="1:6" x14ac:dyDescent="0.25">
      <c r="A38" t="s">
        <v>451</v>
      </c>
      <c r="B38" t="s">
        <v>452</v>
      </c>
      <c r="C38">
        <v>1459</v>
      </c>
      <c r="D38">
        <v>658</v>
      </c>
      <c r="E38">
        <v>45.1</v>
      </c>
      <c r="F38">
        <v>107</v>
      </c>
    </row>
    <row r="39" spans="1:6" x14ac:dyDescent="0.25">
      <c r="A39" t="s">
        <v>453</v>
      </c>
      <c r="B39" t="s">
        <v>454</v>
      </c>
      <c r="C39">
        <v>1462</v>
      </c>
      <c r="D39">
        <v>659</v>
      </c>
      <c r="E39">
        <v>45.1</v>
      </c>
      <c r="F39">
        <v>104</v>
      </c>
    </row>
    <row r="40" spans="1:6" x14ac:dyDescent="0.25">
      <c r="A40" t="s">
        <v>455</v>
      </c>
      <c r="B40" t="s">
        <v>456</v>
      </c>
      <c r="C40">
        <v>1472</v>
      </c>
      <c r="D40">
        <v>664</v>
      </c>
      <c r="E40">
        <v>45.1</v>
      </c>
      <c r="F40">
        <v>108</v>
      </c>
    </row>
    <row r="41" spans="1:6" x14ac:dyDescent="0.25">
      <c r="A41" t="s">
        <v>457</v>
      </c>
      <c r="B41" t="s">
        <v>458</v>
      </c>
      <c r="C41">
        <v>1441</v>
      </c>
      <c r="D41">
        <v>650</v>
      </c>
      <c r="E41">
        <v>45.1</v>
      </c>
      <c r="F41">
        <v>109</v>
      </c>
    </row>
    <row r="42" spans="1:6" x14ac:dyDescent="0.25">
      <c r="A42" t="s">
        <v>459</v>
      </c>
      <c r="B42" t="s">
        <v>460</v>
      </c>
      <c r="C42">
        <v>1496</v>
      </c>
      <c r="D42">
        <v>676</v>
      </c>
      <c r="E42">
        <v>45.2</v>
      </c>
      <c r="F42">
        <v>106</v>
      </c>
    </row>
    <row r="43" spans="1:6" x14ac:dyDescent="0.25">
      <c r="A43" t="s">
        <v>461</v>
      </c>
      <c r="B43" t="s">
        <v>462</v>
      </c>
      <c r="C43">
        <v>1440</v>
      </c>
      <c r="D43">
        <v>651</v>
      </c>
      <c r="E43">
        <v>45.2</v>
      </c>
      <c r="F43">
        <v>106</v>
      </c>
    </row>
    <row r="44" spans="1:6" x14ac:dyDescent="0.25">
      <c r="A44" t="s">
        <v>463</v>
      </c>
      <c r="B44" t="s">
        <v>464</v>
      </c>
      <c r="C44">
        <v>1472</v>
      </c>
      <c r="D44">
        <v>667</v>
      </c>
      <c r="E44">
        <v>45.3</v>
      </c>
      <c r="F44">
        <v>108</v>
      </c>
    </row>
    <row r="45" spans="1:6" x14ac:dyDescent="0.25">
      <c r="A45" t="s">
        <v>465</v>
      </c>
      <c r="B45" t="s">
        <v>466</v>
      </c>
      <c r="C45">
        <v>1410</v>
      </c>
      <c r="D45">
        <v>640</v>
      </c>
      <c r="E45">
        <v>45.4</v>
      </c>
      <c r="F45">
        <v>108</v>
      </c>
    </row>
    <row r="46" spans="1:6" x14ac:dyDescent="0.25">
      <c r="A46" t="s">
        <v>467</v>
      </c>
      <c r="B46" t="s">
        <v>468</v>
      </c>
      <c r="C46">
        <v>1398</v>
      </c>
      <c r="D46">
        <v>636</v>
      </c>
      <c r="E46">
        <v>45.5</v>
      </c>
      <c r="F46">
        <v>109</v>
      </c>
    </row>
    <row r="47" spans="1:6" x14ac:dyDescent="0.25">
      <c r="A47" t="s">
        <v>469</v>
      </c>
      <c r="B47" t="s">
        <v>470</v>
      </c>
      <c r="C47">
        <v>1445</v>
      </c>
      <c r="D47">
        <v>657</v>
      </c>
      <c r="E47">
        <v>45.5</v>
      </c>
      <c r="F47">
        <v>108</v>
      </c>
    </row>
    <row r="48" spans="1:6" x14ac:dyDescent="0.25">
      <c r="A48" t="s">
        <v>471</v>
      </c>
      <c r="B48" t="s">
        <v>472</v>
      </c>
      <c r="C48">
        <v>1460</v>
      </c>
      <c r="D48">
        <v>666</v>
      </c>
      <c r="E48">
        <v>45.6</v>
      </c>
      <c r="F48">
        <v>108</v>
      </c>
    </row>
    <row r="49" spans="1:6" x14ac:dyDescent="0.25">
      <c r="A49" t="s">
        <v>473</v>
      </c>
      <c r="B49" t="s">
        <v>474</v>
      </c>
      <c r="C49">
        <v>1500</v>
      </c>
      <c r="D49">
        <v>686</v>
      </c>
      <c r="E49">
        <v>45.7</v>
      </c>
      <c r="F49">
        <v>104</v>
      </c>
    </row>
    <row r="50" spans="1:6" x14ac:dyDescent="0.25">
      <c r="A50" t="s">
        <v>475</v>
      </c>
      <c r="B50" t="s">
        <v>476</v>
      </c>
      <c r="C50">
        <v>1432</v>
      </c>
      <c r="D50">
        <v>662</v>
      </c>
      <c r="E50">
        <v>46.2</v>
      </c>
      <c r="F50">
        <v>108</v>
      </c>
    </row>
    <row r="51" spans="1:6" x14ac:dyDescent="0.25">
      <c r="A51" t="s">
        <v>477</v>
      </c>
      <c r="B51" t="s">
        <v>478</v>
      </c>
      <c r="C51">
        <v>1491</v>
      </c>
      <c r="D51">
        <v>692</v>
      </c>
      <c r="E51">
        <v>46.4</v>
      </c>
      <c r="F51">
        <v>107</v>
      </c>
    </row>
    <row r="52" spans="1:6" x14ac:dyDescent="0.25">
      <c r="A52" t="s">
        <v>479</v>
      </c>
      <c r="B52" t="s">
        <v>480</v>
      </c>
      <c r="C52">
        <v>1465</v>
      </c>
      <c r="D52">
        <v>680</v>
      </c>
      <c r="E52">
        <v>46.4</v>
      </c>
      <c r="F52">
        <v>104</v>
      </c>
    </row>
    <row r="53" spans="1:6" x14ac:dyDescent="0.25">
      <c r="A53" t="s">
        <v>481</v>
      </c>
      <c r="B53" t="s">
        <v>482</v>
      </c>
      <c r="C53">
        <v>1472</v>
      </c>
      <c r="D53">
        <v>684</v>
      </c>
      <c r="E53">
        <v>46.5</v>
      </c>
      <c r="F53">
        <v>107</v>
      </c>
    </row>
    <row r="54" spans="1:6" x14ac:dyDescent="0.25">
      <c r="A54" t="s">
        <v>483</v>
      </c>
      <c r="B54" t="s">
        <v>484</v>
      </c>
      <c r="C54">
        <v>1501</v>
      </c>
      <c r="D54">
        <v>700</v>
      </c>
      <c r="E54">
        <v>46.6</v>
      </c>
      <c r="F54">
        <v>107</v>
      </c>
    </row>
    <row r="55" spans="1:6" x14ac:dyDescent="0.25">
      <c r="A55" t="s">
        <v>485</v>
      </c>
      <c r="B55" t="s">
        <v>486</v>
      </c>
      <c r="C55">
        <v>1497</v>
      </c>
      <c r="D55">
        <v>698</v>
      </c>
      <c r="E55">
        <v>46.6</v>
      </c>
      <c r="F55">
        <v>105</v>
      </c>
    </row>
    <row r="56" spans="1:6" x14ac:dyDescent="0.25">
      <c r="A56" t="s">
        <v>487</v>
      </c>
      <c r="B56" t="s">
        <v>488</v>
      </c>
      <c r="C56">
        <v>1461</v>
      </c>
      <c r="D56">
        <v>685</v>
      </c>
      <c r="E56">
        <v>46.9</v>
      </c>
      <c r="F56">
        <v>106</v>
      </c>
    </row>
    <row r="57" spans="1:6" x14ac:dyDescent="0.25">
      <c r="A57" t="s">
        <v>489</v>
      </c>
      <c r="B57" t="s">
        <v>490</v>
      </c>
      <c r="C57">
        <v>1522</v>
      </c>
      <c r="D57">
        <v>717</v>
      </c>
      <c r="E57">
        <v>47.1</v>
      </c>
      <c r="F57">
        <v>105</v>
      </c>
    </row>
    <row r="58" spans="1:6" x14ac:dyDescent="0.25">
      <c r="A58" t="s">
        <v>491</v>
      </c>
      <c r="B58" t="s">
        <v>492</v>
      </c>
      <c r="C58">
        <v>1443</v>
      </c>
      <c r="D58">
        <v>682</v>
      </c>
      <c r="E58">
        <v>47.3</v>
      </c>
      <c r="F58">
        <v>107</v>
      </c>
    </row>
    <row r="59" spans="1:6" x14ac:dyDescent="0.25">
      <c r="A59" t="s">
        <v>577</v>
      </c>
      <c r="B59" t="s">
        <v>578</v>
      </c>
      <c r="C59">
        <v>1473</v>
      </c>
      <c r="D59">
        <v>707</v>
      </c>
      <c r="E59">
        <v>48</v>
      </c>
      <c r="F59">
        <v>107</v>
      </c>
    </row>
    <row r="60" spans="1:6" x14ac:dyDescent="0.25">
      <c r="C60">
        <f>SUBTOTAL(109,On_time_delivery[total_deliveries])</f>
        <v>85410</v>
      </c>
      <c r="D60">
        <f>SUBTOTAL(109,On_time_delivery[on_time_count])</f>
        <v>38102</v>
      </c>
    </row>
    <row r="63" spans="1:6" x14ac:dyDescent="0.25">
      <c r="D63">
        <f>On_time_delivery[[#Totals],[on_time_count]]/On_time_delivery[[#Totals],[total_deliveries]]*100</f>
        <v>44.610701323030085</v>
      </c>
    </row>
    <row r="65" spans="4:4" x14ac:dyDescent="0.25">
      <c r="D65" s="9">
        <f>D63</f>
        <v>44.610701323030085</v>
      </c>
    </row>
  </sheetData>
  <pageMargins left="0.7" right="0.7" top="0.75" bottom="0.75" header="0.3" footer="0.3"/>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0C605-2EA5-435B-846A-7894C418286E}">
  <dimension ref="A1:G69"/>
  <sheetViews>
    <sheetView topLeftCell="A43" workbookViewId="0">
      <selection activeCell="I73" sqref="I73"/>
    </sheetView>
  </sheetViews>
  <sheetFormatPr defaultRowHeight="15" x14ac:dyDescent="0.25"/>
  <cols>
    <col min="1" max="1" width="30" bestFit="1" customWidth="1"/>
    <col min="2" max="2" width="18.28515625" bestFit="1" customWidth="1"/>
    <col min="3" max="3" width="17.7109375" bestFit="1" customWidth="1"/>
    <col min="4" max="4" width="14.42578125" bestFit="1" customWidth="1"/>
    <col min="5" max="5" width="10.7109375" bestFit="1" customWidth="1"/>
    <col min="6" max="6" width="14.42578125" bestFit="1" customWidth="1"/>
    <col min="7" max="7" width="20.85546875" bestFit="1" customWidth="1"/>
  </cols>
  <sheetData>
    <row r="1" spans="1:7" x14ac:dyDescent="0.25">
      <c r="A1" t="s">
        <v>493</v>
      </c>
      <c r="B1" t="s">
        <v>494</v>
      </c>
      <c r="C1" t="s">
        <v>495</v>
      </c>
      <c r="D1" t="s">
        <v>121</v>
      </c>
      <c r="E1" t="s">
        <v>496</v>
      </c>
      <c r="F1" t="s">
        <v>497</v>
      </c>
      <c r="G1" t="s">
        <v>378</v>
      </c>
    </row>
    <row r="2" spans="1:7" x14ac:dyDescent="0.25">
      <c r="A2" t="s">
        <v>498</v>
      </c>
      <c r="B2" t="s">
        <v>499</v>
      </c>
      <c r="C2" t="s">
        <v>500</v>
      </c>
      <c r="D2">
        <v>1734</v>
      </c>
      <c r="E2">
        <v>727</v>
      </c>
      <c r="F2">
        <v>41.9</v>
      </c>
      <c r="G2">
        <v>102</v>
      </c>
    </row>
    <row r="3" spans="1:7" x14ac:dyDescent="0.25">
      <c r="A3" t="s">
        <v>501</v>
      </c>
      <c r="B3" t="s">
        <v>502</v>
      </c>
      <c r="C3" t="s">
        <v>503</v>
      </c>
      <c r="D3">
        <v>1732</v>
      </c>
      <c r="E3">
        <v>726</v>
      </c>
      <c r="F3">
        <v>41.9</v>
      </c>
      <c r="G3">
        <v>108</v>
      </c>
    </row>
    <row r="4" spans="1:7" x14ac:dyDescent="0.25">
      <c r="A4" t="s">
        <v>504</v>
      </c>
      <c r="B4" t="s">
        <v>505</v>
      </c>
      <c r="C4" t="s">
        <v>506</v>
      </c>
      <c r="D4">
        <v>1724</v>
      </c>
      <c r="E4">
        <v>741</v>
      </c>
      <c r="F4">
        <v>43</v>
      </c>
      <c r="G4">
        <v>105</v>
      </c>
    </row>
    <row r="5" spans="1:7" x14ac:dyDescent="0.25">
      <c r="A5" t="s">
        <v>507</v>
      </c>
      <c r="B5" t="s">
        <v>505</v>
      </c>
      <c r="C5" t="s">
        <v>508</v>
      </c>
      <c r="D5">
        <v>1667</v>
      </c>
      <c r="E5">
        <v>717</v>
      </c>
      <c r="F5">
        <v>43</v>
      </c>
      <c r="G5">
        <v>107</v>
      </c>
    </row>
    <row r="6" spans="1:7" x14ac:dyDescent="0.25">
      <c r="A6" t="s">
        <v>509</v>
      </c>
      <c r="B6" t="s">
        <v>502</v>
      </c>
      <c r="C6" t="s">
        <v>510</v>
      </c>
      <c r="D6">
        <v>1702</v>
      </c>
      <c r="E6">
        <v>735</v>
      </c>
      <c r="F6">
        <v>43.2</v>
      </c>
      <c r="G6">
        <v>106</v>
      </c>
    </row>
    <row r="7" spans="1:7" x14ac:dyDescent="0.25">
      <c r="A7" t="s">
        <v>507</v>
      </c>
      <c r="B7" t="s">
        <v>499</v>
      </c>
      <c r="C7" t="s">
        <v>508</v>
      </c>
      <c r="D7">
        <v>1673</v>
      </c>
      <c r="E7">
        <v>724</v>
      </c>
      <c r="F7">
        <v>43.3</v>
      </c>
      <c r="G7">
        <v>106</v>
      </c>
    </row>
    <row r="8" spans="1:7" x14ac:dyDescent="0.25">
      <c r="A8" t="s">
        <v>511</v>
      </c>
      <c r="B8" t="s">
        <v>502</v>
      </c>
      <c r="C8" t="s">
        <v>512</v>
      </c>
      <c r="D8">
        <v>1697</v>
      </c>
      <c r="E8">
        <v>737</v>
      </c>
      <c r="F8">
        <v>43.4</v>
      </c>
      <c r="G8">
        <v>109</v>
      </c>
    </row>
    <row r="9" spans="1:7" x14ac:dyDescent="0.25">
      <c r="A9" t="s">
        <v>513</v>
      </c>
      <c r="B9" t="s">
        <v>502</v>
      </c>
      <c r="C9" t="s">
        <v>514</v>
      </c>
      <c r="D9">
        <v>3524</v>
      </c>
      <c r="E9">
        <v>1528</v>
      </c>
      <c r="F9">
        <v>43.4</v>
      </c>
      <c r="G9">
        <v>108</v>
      </c>
    </row>
    <row r="10" spans="1:7" x14ac:dyDescent="0.25">
      <c r="A10" t="s">
        <v>515</v>
      </c>
      <c r="B10" t="s">
        <v>505</v>
      </c>
      <c r="C10" t="s">
        <v>516</v>
      </c>
      <c r="D10">
        <v>1659</v>
      </c>
      <c r="E10">
        <v>721</v>
      </c>
      <c r="F10">
        <v>43.5</v>
      </c>
      <c r="G10">
        <v>109</v>
      </c>
    </row>
    <row r="11" spans="1:7" x14ac:dyDescent="0.25">
      <c r="A11" t="s">
        <v>517</v>
      </c>
      <c r="B11" t="s">
        <v>505</v>
      </c>
      <c r="C11" t="s">
        <v>518</v>
      </c>
      <c r="D11">
        <v>1666</v>
      </c>
      <c r="E11">
        <v>726</v>
      </c>
      <c r="F11">
        <v>43.6</v>
      </c>
      <c r="G11">
        <v>108</v>
      </c>
    </row>
    <row r="12" spans="1:7" x14ac:dyDescent="0.25">
      <c r="A12" t="s">
        <v>504</v>
      </c>
      <c r="B12" t="s">
        <v>499</v>
      </c>
      <c r="C12" t="s">
        <v>506</v>
      </c>
      <c r="D12">
        <v>3447</v>
      </c>
      <c r="E12">
        <v>1502</v>
      </c>
      <c r="F12">
        <v>43.6</v>
      </c>
      <c r="G12">
        <v>107</v>
      </c>
    </row>
    <row r="13" spans="1:7" x14ac:dyDescent="0.25">
      <c r="A13" t="s">
        <v>504</v>
      </c>
      <c r="B13" t="s">
        <v>502</v>
      </c>
      <c r="C13" t="s">
        <v>506</v>
      </c>
      <c r="D13">
        <v>1694</v>
      </c>
      <c r="E13">
        <v>740</v>
      </c>
      <c r="F13">
        <v>43.7</v>
      </c>
      <c r="G13">
        <v>106</v>
      </c>
    </row>
    <row r="14" spans="1:7" x14ac:dyDescent="0.25">
      <c r="A14" t="s">
        <v>519</v>
      </c>
      <c r="B14" t="s">
        <v>505</v>
      </c>
      <c r="C14" t="s">
        <v>520</v>
      </c>
      <c r="D14">
        <v>1677</v>
      </c>
      <c r="E14">
        <v>733</v>
      </c>
      <c r="F14">
        <v>43.7</v>
      </c>
      <c r="G14">
        <v>103</v>
      </c>
    </row>
    <row r="15" spans="1:7" x14ac:dyDescent="0.25">
      <c r="A15" t="s">
        <v>501</v>
      </c>
      <c r="B15" t="s">
        <v>505</v>
      </c>
      <c r="C15" t="s">
        <v>503</v>
      </c>
      <c r="D15">
        <v>1727</v>
      </c>
      <c r="E15">
        <v>755</v>
      </c>
      <c r="F15">
        <v>43.7</v>
      </c>
      <c r="G15">
        <v>108</v>
      </c>
    </row>
    <row r="16" spans="1:7" x14ac:dyDescent="0.25">
      <c r="A16" t="s">
        <v>519</v>
      </c>
      <c r="B16" t="s">
        <v>502</v>
      </c>
      <c r="C16" t="s">
        <v>520</v>
      </c>
      <c r="D16">
        <v>1699</v>
      </c>
      <c r="E16">
        <v>744</v>
      </c>
      <c r="F16">
        <v>43.8</v>
      </c>
      <c r="G16">
        <v>108</v>
      </c>
    </row>
    <row r="17" spans="1:7" x14ac:dyDescent="0.25">
      <c r="A17" t="s">
        <v>521</v>
      </c>
      <c r="B17" t="s">
        <v>502</v>
      </c>
      <c r="C17" t="s">
        <v>520</v>
      </c>
      <c r="D17">
        <v>1680</v>
      </c>
      <c r="E17">
        <v>738</v>
      </c>
      <c r="F17">
        <v>43.9</v>
      </c>
      <c r="G17">
        <v>104</v>
      </c>
    </row>
    <row r="18" spans="1:7" x14ac:dyDescent="0.25">
      <c r="A18" t="s">
        <v>522</v>
      </c>
      <c r="B18" t="s">
        <v>505</v>
      </c>
      <c r="C18" t="s">
        <v>523</v>
      </c>
      <c r="D18">
        <v>1682</v>
      </c>
      <c r="E18">
        <v>738</v>
      </c>
      <c r="F18">
        <v>43.9</v>
      </c>
      <c r="G18">
        <v>105</v>
      </c>
    </row>
    <row r="19" spans="1:7" x14ac:dyDescent="0.25">
      <c r="A19" t="s">
        <v>524</v>
      </c>
      <c r="B19" t="s">
        <v>525</v>
      </c>
      <c r="C19" t="s">
        <v>526</v>
      </c>
      <c r="D19">
        <v>1685</v>
      </c>
      <c r="E19">
        <v>743</v>
      </c>
      <c r="F19">
        <v>44.1</v>
      </c>
      <c r="G19">
        <v>106</v>
      </c>
    </row>
    <row r="20" spans="1:7" x14ac:dyDescent="0.25">
      <c r="A20" t="s">
        <v>527</v>
      </c>
      <c r="B20" t="s">
        <v>525</v>
      </c>
      <c r="C20" t="s">
        <v>518</v>
      </c>
      <c r="D20">
        <v>3463</v>
      </c>
      <c r="E20">
        <v>1526</v>
      </c>
      <c r="F20">
        <v>44.1</v>
      </c>
      <c r="G20">
        <v>106</v>
      </c>
    </row>
    <row r="21" spans="1:7" x14ac:dyDescent="0.25">
      <c r="A21" t="s">
        <v>528</v>
      </c>
      <c r="B21" t="s">
        <v>502</v>
      </c>
      <c r="C21" t="s">
        <v>529</v>
      </c>
      <c r="D21">
        <v>1768</v>
      </c>
      <c r="E21">
        <v>779</v>
      </c>
      <c r="F21">
        <v>44.1</v>
      </c>
      <c r="G21">
        <v>107</v>
      </c>
    </row>
    <row r="22" spans="1:7" x14ac:dyDescent="0.25">
      <c r="A22" t="s">
        <v>522</v>
      </c>
      <c r="B22" t="s">
        <v>499</v>
      </c>
      <c r="C22" t="s">
        <v>523</v>
      </c>
      <c r="D22">
        <v>3465</v>
      </c>
      <c r="E22">
        <v>1533</v>
      </c>
      <c r="F22">
        <v>44.2</v>
      </c>
      <c r="G22">
        <v>105</v>
      </c>
    </row>
    <row r="23" spans="1:7" x14ac:dyDescent="0.25">
      <c r="A23" t="s">
        <v>530</v>
      </c>
      <c r="B23" t="s">
        <v>499</v>
      </c>
      <c r="C23" t="s">
        <v>510</v>
      </c>
      <c r="D23">
        <v>1650</v>
      </c>
      <c r="E23">
        <v>731</v>
      </c>
      <c r="F23">
        <v>44.3</v>
      </c>
      <c r="G23">
        <v>108</v>
      </c>
    </row>
    <row r="24" spans="1:7" x14ac:dyDescent="0.25">
      <c r="A24" t="s">
        <v>531</v>
      </c>
      <c r="B24" t="s">
        <v>499</v>
      </c>
      <c r="C24" t="s">
        <v>532</v>
      </c>
      <c r="D24">
        <v>3424</v>
      </c>
      <c r="E24">
        <v>1522</v>
      </c>
      <c r="F24">
        <v>44.5</v>
      </c>
      <c r="G24">
        <v>103</v>
      </c>
    </row>
    <row r="25" spans="1:7" x14ac:dyDescent="0.25">
      <c r="A25" t="s">
        <v>533</v>
      </c>
      <c r="B25" t="s">
        <v>505</v>
      </c>
      <c r="C25" t="s">
        <v>526</v>
      </c>
      <c r="D25">
        <v>1695</v>
      </c>
      <c r="E25">
        <v>755</v>
      </c>
      <c r="F25">
        <v>44.5</v>
      </c>
      <c r="G25">
        <v>106</v>
      </c>
    </row>
    <row r="26" spans="1:7" x14ac:dyDescent="0.25">
      <c r="A26" t="s">
        <v>534</v>
      </c>
      <c r="B26" t="s">
        <v>499</v>
      </c>
      <c r="C26" t="s">
        <v>535</v>
      </c>
      <c r="D26">
        <v>1733</v>
      </c>
      <c r="E26">
        <v>772</v>
      </c>
      <c r="F26">
        <v>44.5</v>
      </c>
      <c r="G26">
        <v>105</v>
      </c>
    </row>
    <row r="27" spans="1:7" x14ac:dyDescent="0.25">
      <c r="A27" t="s">
        <v>536</v>
      </c>
      <c r="B27" t="s">
        <v>499</v>
      </c>
      <c r="C27" t="s">
        <v>537</v>
      </c>
      <c r="D27">
        <v>1748</v>
      </c>
      <c r="E27">
        <v>779</v>
      </c>
      <c r="F27">
        <v>44.6</v>
      </c>
      <c r="G27">
        <v>105</v>
      </c>
    </row>
    <row r="28" spans="1:7" x14ac:dyDescent="0.25">
      <c r="A28" t="s">
        <v>538</v>
      </c>
      <c r="B28" t="s">
        <v>525</v>
      </c>
      <c r="C28" t="s">
        <v>539</v>
      </c>
      <c r="D28">
        <v>1756</v>
      </c>
      <c r="E28">
        <v>789</v>
      </c>
      <c r="F28">
        <v>44.9</v>
      </c>
      <c r="G28">
        <v>104</v>
      </c>
    </row>
    <row r="29" spans="1:7" x14ac:dyDescent="0.25">
      <c r="A29" t="s">
        <v>540</v>
      </c>
      <c r="B29" t="s">
        <v>499</v>
      </c>
      <c r="C29" t="s">
        <v>529</v>
      </c>
      <c r="D29">
        <v>1735</v>
      </c>
      <c r="E29">
        <v>779</v>
      </c>
      <c r="F29">
        <v>44.9</v>
      </c>
      <c r="G29">
        <v>105</v>
      </c>
    </row>
    <row r="30" spans="1:7" x14ac:dyDescent="0.25">
      <c r="A30" t="s">
        <v>541</v>
      </c>
      <c r="B30" t="s">
        <v>499</v>
      </c>
      <c r="C30" t="s">
        <v>535</v>
      </c>
      <c r="D30">
        <v>1775</v>
      </c>
      <c r="E30">
        <v>799</v>
      </c>
      <c r="F30">
        <v>45</v>
      </c>
      <c r="G30">
        <v>107</v>
      </c>
    </row>
    <row r="31" spans="1:7" x14ac:dyDescent="0.25">
      <c r="A31" t="s">
        <v>527</v>
      </c>
      <c r="B31" t="s">
        <v>505</v>
      </c>
      <c r="C31" t="s">
        <v>518</v>
      </c>
      <c r="D31">
        <v>1683</v>
      </c>
      <c r="E31">
        <v>759</v>
      </c>
      <c r="F31">
        <v>45.1</v>
      </c>
      <c r="G31">
        <v>108</v>
      </c>
    </row>
    <row r="32" spans="1:7" x14ac:dyDescent="0.25">
      <c r="A32" t="s">
        <v>542</v>
      </c>
      <c r="B32" t="s">
        <v>499</v>
      </c>
      <c r="C32" t="s">
        <v>539</v>
      </c>
      <c r="D32">
        <v>1736</v>
      </c>
      <c r="E32">
        <v>791</v>
      </c>
      <c r="F32">
        <v>45.6</v>
      </c>
      <c r="G32">
        <v>106</v>
      </c>
    </row>
    <row r="33" spans="1:7" x14ac:dyDescent="0.25">
      <c r="A33" t="s">
        <v>543</v>
      </c>
      <c r="B33" t="s">
        <v>505</v>
      </c>
      <c r="C33" t="s">
        <v>503</v>
      </c>
      <c r="D33">
        <v>1685</v>
      </c>
      <c r="E33">
        <v>770</v>
      </c>
      <c r="F33">
        <v>45.7</v>
      </c>
      <c r="G33">
        <v>104</v>
      </c>
    </row>
    <row r="34" spans="1:7" x14ac:dyDescent="0.25">
      <c r="A34" t="s">
        <v>544</v>
      </c>
      <c r="B34" t="s">
        <v>525</v>
      </c>
      <c r="C34" t="s">
        <v>503</v>
      </c>
      <c r="D34">
        <v>1792</v>
      </c>
      <c r="E34">
        <v>823</v>
      </c>
      <c r="F34">
        <v>45.9</v>
      </c>
      <c r="G34">
        <v>105</v>
      </c>
    </row>
    <row r="35" spans="1:7" x14ac:dyDescent="0.25">
      <c r="A35" t="s">
        <v>545</v>
      </c>
      <c r="B35" t="s">
        <v>499</v>
      </c>
      <c r="C35" t="s">
        <v>546</v>
      </c>
      <c r="D35">
        <v>1731</v>
      </c>
      <c r="E35">
        <v>794</v>
      </c>
      <c r="F35">
        <v>45.9</v>
      </c>
      <c r="G35">
        <v>107</v>
      </c>
    </row>
    <row r="36" spans="1:7" x14ac:dyDescent="0.25">
      <c r="A36" t="s">
        <v>547</v>
      </c>
      <c r="B36" t="s">
        <v>499</v>
      </c>
      <c r="C36" t="s">
        <v>506</v>
      </c>
      <c r="D36">
        <v>1644</v>
      </c>
      <c r="E36">
        <v>755</v>
      </c>
      <c r="F36">
        <v>45.9</v>
      </c>
      <c r="G36">
        <v>108</v>
      </c>
    </row>
    <row r="37" spans="1:7" x14ac:dyDescent="0.25">
      <c r="A37" t="s">
        <v>548</v>
      </c>
      <c r="B37" t="s">
        <v>502</v>
      </c>
      <c r="C37" t="s">
        <v>523</v>
      </c>
      <c r="D37">
        <v>1660</v>
      </c>
      <c r="E37">
        <v>763</v>
      </c>
      <c r="F37">
        <v>46</v>
      </c>
      <c r="G37">
        <v>108</v>
      </c>
    </row>
    <row r="38" spans="1:7" x14ac:dyDescent="0.25">
      <c r="A38" t="s">
        <v>549</v>
      </c>
      <c r="B38" t="s">
        <v>505</v>
      </c>
      <c r="C38" t="s">
        <v>500</v>
      </c>
      <c r="D38">
        <v>1741</v>
      </c>
      <c r="E38">
        <v>805</v>
      </c>
      <c r="F38">
        <v>46.2</v>
      </c>
      <c r="G38">
        <v>105</v>
      </c>
    </row>
    <row r="39" spans="1:7" x14ac:dyDescent="0.25">
      <c r="A39" t="s">
        <v>540</v>
      </c>
      <c r="B39" t="s">
        <v>505</v>
      </c>
      <c r="C39" t="s">
        <v>529</v>
      </c>
      <c r="D39">
        <v>1565</v>
      </c>
      <c r="E39">
        <v>723</v>
      </c>
      <c r="F39">
        <v>46.2</v>
      </c>
      <c r="G39">
        <v>105</v>
      </c>
    </row>
    <row r="40" spans="1:7" x14ac:dyDescent="0.25">
      <c r="A40" t="s">
        <v>549</v>
      </c>
      <c r="B40" t="s">
        <v>525</v>
      </c>
      <c r="C40" t="s">
        <v>500</v>
      </c>
      <c r="D40">
        <v>1703</v>
      </c>
      <c r="E40">
        <v>789</v>
      </c>
      <c r="F40">
        <v>46.3</v>
      </c>
      <c r="G40">
        <v>108</v>
      </c>
    </row>
    <row r="41" spans="1:7" x14ac:dyDescent="0.25">
      <c r="A41" t="s">
        <v>550</v>
      </c>
      <c r="B41" t="s">
        <v>505</v>
      </c>
      <c r="C41" t="s">
        <v>551</v>
      </c>
      <c r="D41">
        <v>1684</v>
      </c>
      <c r="E41">
        <v>781</v>
      </c>
      <c r="F41">
        <v>46.4</v>
      </c>
      <c r="G41">
        <v>108</v>
      </c>
    </row>
    <row r="42" spans="1:7" x14ac:dyDescent="0.25">
      <c r="A42" t="s">
        <v>552</v>
      </c>
      <c r="B42" t="s">
        <v>525</v>
      </c>
      <c r="C42" t="s">
        <v>551</v>
      </c>
      <c r="D42">
        <v>1731</v>
      </c>
      <c r="E42">
        <v>813</v>
      </c>
      <c r="F42">
        <v>47</v>
      </c>
      <c r="G42">
        <v>106</v>
      </c>
    </row>
    <row r="43" spans="1:7" x14ac:dyDescent="0.25">
      <c r="A43" t="s">
        <v>553</v>
      </c>
      <c r="B43" t="s">
        <v>499</v>
      </c>
      <c r="C43" t="s">
        <v>554</v>
      </c>
      <c r="D43">
        <v>1677</v>
      </c>
      <c r="E43">
        <v>789</v>
      </c>
      <c r="F43">
        <v>47</v>
      </c>
      <c r="G43">
        <v>106</v>
      </c>
    </row>
    <row r="44" spans="1:7" x14ac:dyDescent="0.25">
      <c r="A44" t="s">
        <v>555</v>
      </c>
      <c r="B44" t="s">
        <v>499</v>
      </c>
      <c r="C44" t="s">
        <v>526</v>
      </c>
      <c r="D44">
        <v>1634</v>
      </c>
      <c r="E44">
        <v>770</v>
      </c>
      <c r="F44">
        <v>47.1</v>
      </c>
      <c r="G44">
        <v>106</v>
      </c>
    </row>
    <row r="45" spans="1:7" x14ac:dyDescent="0.25">
      <c r="A45" t="s">
        <v>579</v>
      </c>
      <c r="B45" t="s">
        <v>499</v>
      </c>
      <c r="C45" t="s">
        <v>580</v>
      </c>
      <c r="D45">
        <v>3463</v>
      </c>
      <c r="E45">
        <v>1638</v>
      </c>
      <c r="F45">
        <v>47.3</v>
      </c>
      <c r="G45">
        <v>106</v>
      </c>
    </row>
    <row r="50" spans="2:3" x14ac:dyDescent="0.25">
      <c r="B50" s="2" t="s">
        <v>723</v>
      </c>
      <c r="C50" t="s">
        <v>497</v>
      </c>
    </row>
    <row r="51" spans="2:3" x14ac:dyDescent="0.25">
      <c r="B51" s="3" t="s">
        <v>579</v>
      </c>
      <c r="C51">
        <v>47.3</v>
      </c>
    </row>
    <row r="52" spans="2:3" x14ac:dyDescent="0.25">
      <c r="B52" s="3" t="s">
        <v>555</v>
      </c>
      <c r="C52">
        <v>47.1</v>
      </c>
    </row>
    <row r="53" spans="2:3" x14ac:dyDescent="0.25">
      <c r="B53" s="3" t="s">
        <v>549</v>
      </c>
      <c r="C53">
        <v>46.3</v>
      </c>
    </row>
    <row r="54" spans="2:3" x14ac:dyDescent="0.25">
      <c r="B54" s="3" t="s">
        <v>540</v>
      </c>
      <c r="C54">
        <v>46.2</v>
      </c>
    </row>
    <row r="55" spans="2:3" x14ac:dyDescent="0.25">
      <c r="B55" s="3" t="s">
        <v>527</v>
      </c>
      <c r="C55">
        <v>45.1</v>
      </c>
    </row>
    <row r="56" spans="2:3" x14ac:dyDescent="0.25">
      <c r="B56" s="3" t="s">
        <v>522</v>
      </c>
      <c r="C56">
        <v>44.2</v>
      </c>
    </row>
    <row r="57" spans="2:3" x14ac:dyDescent="0.25">
      <c r="B57" s="3" t="s">
        <v>519</v>
      </c>
      <c r="C57">
        <v>43.8</v>
      </c>
    </row>
    <row r="58" spans="2:3" x14ac:dyDescent="0.25">
      <c r="B58" s="3" t="s">
        <v>504</v>
      </c>
      <c r="C58">
        <v>43.7</v>
      </c>
    </row>
    <row r="59" spans="2:3" x14ac:dyDescent="0.25">
      <c r="B59" s="3" t="s">
        <v>501</v>
      </c>
      <c r="C59">
        <v>43.7</v>
      </c>
    </row>
    <row r="60" spans="2:3" x14ac:dyDescent="0.25">
      <c r="B60" s="3" t="s">
        <v>507</v>
      </c>
      <c r="C60">
        <v>43.3</v>
      </c>
    </row>
    <row r="65" spans="2:3" x14ac:dyDescent="0.25">
      <c r="B65" s="2" t="s">
        <v>873</v>
      </c>
      <c r="C65" t="s">
        <v>378</v>
      </c>
    </row>
    <row r="66" spans="2:3" x14ac:dyDescent="0.25">
      <c r="B66" s="3" t="s">
        <v>502</v>
      </c>
      <c r="C66">
        <v>109</v>
      </c>
    </row>
    <row r="67" spans="2:3" x14ac:dyDescent="0.25">
      <c r="B67" s="3" t="s">
        <v>505</v>
      </c>
      <c r="C67">
        <v>109</v>
      </c>
    </row>
    <row r="68" spans="2:3" x14ac:dyDescent="0.25">
      <c r="B68" s="3" t="s">
        <v>525</v>
      </c>
      <c r="C68">
        <v>108</v>
      </c>
    </row>
    <row r="69" spans="2:3" x14ac:dyDescent="0.25">
      <c r="B69" s="3" t="s">
        <v>499</v>
      </c>
      <c r="C69">
        <v>108</v>
      </c>
    </row>
  </sheetData>
  <pageMargins left="0.7" right="0.7" top="0.75" bottom="0.75" header="0.3" footer="0.3"/>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9793C-6B52-4BDE-B8E0-C5605E165C9A}">
  <dimension ref="A1:U141"/>
  <sheetViews>
    <sheetView topLeftCell="A133" workbookViewId="0">
      <selection activeCell="E131" sqref="E131"/>
    </sheetView>
  </sheetViews>
  <sheetFormatPr defaultRowHeight="15" x14ac:dyDescent="0.25"/>
  <cols>
    <col min="1" max="1" width="11.28515625" bestFit="1" customWidth="1"/>
    <col min="2" max="2" width="18.7109375" bestFit="1" customWidth="1"/>
    <col min="3" max="3" width="17.140625" bestFit="1" customWidth="1"/>
    <col min="4" max="4" width="13.85546875" customWidth="1"/>
    <col min="5" max="5" width="19.140625" bestFit="1" customWidth="1"/>
    <col min="6" max="6" width="15" bestFit="1" customWidth="1"/>
    <col min="7" max="7" width="18.28515625" bestFit="1" customWidth="1"/>
    <col min="8" max="8" width="9.5703125" bestFit="1" customWidth="1"/>
    <col min="9" max="9" width="14.28515625" bestFit="1" customWidth="1"/>
    <col min="10" max="10" width="24" bestFit="1" customWidth="1"/>
    <col min="11" max="11" width="13.28515625" bestFit="1" customWidth="1"/>
    <col min="12" max="12" width="11.140625" bestFit="1" customWidth="1"/>
    <col min="13" max="13" width="20.28515625" bestFit="1" customWidth="1"/>
    <col min="14" max="14" width="20" bestFit="1" customWidth="1"/>
    <col min="15" max="15" width="23.140625" bestFit="1" customWidth="1"/>
    <col min="16" max="16" width="19.5703125" bestFit="1" customWidth="1"/>
    <col min="17" max="17" width="20.28515625" bestFit="1" customWidth="1"/>
    <col min="18" max="18" width="16.5703125" bestFit="1" customWidth="1"/>
    <col min="19" max="19" width="19" bestFit="1" customWidth="1"/>
    <col min="20" max="20" width="18.140625" bestFit="1" customWidth="1"/>
    <col min="21" max="21" width="14.28515625" bestFit="1" customWidth="1"/>
  </cols>
  <sheetData>
    <row r="1" spans="1:21" x14ac:dyDescent="0.25">
      <c r="A1" t="s">
        <v>725</v>
      </c>
      <c r="B1" t="s">
        <v>586</v>
      </c>
      <c r="C1" t="s">
        <v>587</v>
      </c>
      <c r="D1" t="s">
        <v>726</v>
      </c>
      <c r="E1" t="s">
        <v>588</v>
      </c>
      <c r="F1" t="s">
        <v>727</v>
      </c>
      <c r="G1" t="s">
        <v>728</v>
      </c>
      <c r="H1" t="s">
        <v>589</v>
      </c>
      <c r="I1" t="s">
        <v>7</v>
      </c>
      <c r="J1" t="s">
        <v>3</v>
      </c>
      <c r="K1" t="s">
        <v>151</v>
      </c>
      <c r="L1" t="s">
        <v>590</v>
      </c>
      <c r="M1" t="s">
        <v>729</v>
      </c>
      <c r="N1" t="s">
        <v>730</v>
      </c>
      <c r="O1" t="s">
        <v>731</v>
      </c>
      <c r="P1" t="s">
        <v>732</v>
      </c>
      <c r="Q1" t="s">
        <v>733</v>
      </c>
      <c r="R1" t="s">
        <v>734</v>
      </c>
      <c r="S1" t="s">
        <v>735</v>
      </c>
      <c r="T1" t="s">
        <v>736</v>
      </c>
      <c r="U1" t="s">
        <v>737</v>
      </c>
    </row>
    <row r="2" spans="1:21" x14ac:dyDescent="0.25">
      <c r="A2" t="s">
        <v>738</v>
      </c>
      <c r="B2" t="s">
        <v>593</v>
      </c>
      <c r="C2" t="s">
        <v>594</v>
      </c>
      <c r="D2" t="s">
        <v>739</v>
      </c>
      <c r="E2">
        <v>23</v>
      </c>
      <c r="F2">
        <v>10</v>
      </c>
      <c r="G2" t="s">
        <v>740</v>
      </c>
      <c r="H2">
        <v>735</v>
      </c>
      <c r="I2">
        <v>2311327.9</v>
      </c>
      <c r="J2">
        <v>3144.66</v>
      </c>
      <c r="K2">
        <v>1073445</v>
      </c>
      <c r="L2">
        <v>6.52</v>
      </c>
      <c r="M2">
        <v>166238.39999999999</v>
      </c>
      <c r="N2">
        <v>2.1532</v>
      </c>
      <c r="O2">
        <v>236613.78</v>
      </c>
      <c r="P2">
        <v>1.7999999999999999E-2</v>
      </c>
      <c r="Q2">
        <v>2074714.12</v>
      </c>
      <c r="R2">
        <v>6.5019999999999998</v>
      </c>
      <c r="S2" t="s">
        <v>741</v>
      </c>
      <c r="T2">
        <v>1</v>
      </c>
      <c r="U2">
        <v>2</v>
      </c>
    </row>
    <row r="3" spans="1:21" x14ac:dyDescent="0.25">
      <c r="A3" t="s">
        <v>742</v>
      </c>
      <c r="B3" t="s">
        <v>595</v>
      </c>
      <c r="C3" t="s">
        <v>596</v>
      </c>
      <c r="D3" t="s">
        <v>739</v>
      </c>
      <c r="E3">
        <v>4</v>
      </c>
      <c r="F3">
        <v>14</v>
      </c>
      <c r="G3" t="s">
        <v>740</v>
      </c>
      <c r="H3">
        <v>729</v>
      </c>
      <c r="I3">
        <v>2305056.6</v>
      </c>
      <c r="J3">
        <v>3161.94</v>
      </c>
      <c r="K3">
        <v>1064844</v>
      </c>
      <c r="L3">
        <v>6.52</v>
      </c>
      <c r="M3">
        <v>164582.5</v>
      </c>
      <c r="N3">
        <v>2.1646999999999998</v>
      </c>
      <c r="O3">
        <v>230342.48</v>
      </c>
      <c r="P3">
        <v>1.7999999999999999E-2</v>
      </c>
      <c r="Q3">
        <v>2074714.12</v>
      </c>
      <c r="R3">
        <v>6.5019999999999998</v>
      </c>
      <c r="S3" t="s">
        <v>741</v>
      </c>
      <c r="T3">
        <v>2</v>
      </c>
      <c r="U3">
        <v>3</v>
      </c>
    </row>
    <row r="4" spans="1:21" x14ac:dyDescent="0.25">
      <c r="A4" t="s">
        <v>743</v>
      </c>
      <c r="B4" t="s">
        <v>606</v>
      </c>
      <c r="C4" t="s">
        <v>607</v>
      </c>
      <c r="D4" t="s">
        <v>739</v>
      </c>
      <c r="E4">
        <v>23</v>
      </c>
      <c r="F4">
        <v>14</v>
      </c>
      <c r="G4" t="s">
        <v>740</v>
      </c>
      <c r="H4">
        <v>703</v>
      </c>
      <c r="I4">
        <v>2229521.23</v>
      </c>
      <c r="J4">
        <v>3171.44</v>
      </c>
      <c r="K4">
        <v>1034233</v>
      </c>
      <c r="L4">
        <v>6.51</v>
      </c>
      <c r="M4">
        <v>160210.20000000001</v>
      </c>
      <c r="N4">
        <v>2.1556999999999999</v>
      </c>
      <c r="O4">
        <v>154807.10999999999</v>
      </c>
      <c r="P4">
        <v>8.0000000000000002E-3</v>
      </c>
      <c r="Q4">
        <v>2074714.12</v>
      </c>
      <c r="R4">
        <v>6.5019999999999998</v>
      </c>
      <c r="S4" t="s">
        <v>741</v>
      </c>
      <c r="T4">
        <v>3</v>
      </c>
      <c r="U4">
        <v>9</v>
      </c>
    </row>
    <row r="5" spans="1:21" x14ac:dyDescent="0.25">
      <c r="A5" t="s">
        <v>744</v>
      </c>
      <c r="B5" t="s">
        <v>608</v>
      </c>
      <c r="C5" t="s">
        <v>609</v>
      </c>
      <c r="D5" t="s">
        <v>739</v>
      </c>
      <c r="E5">
        <v>10</v>
      </c>
      <c r="F5">
        <v>14</v>
      </c>
      <c r="G5" t="s">
        <v>740</v>
      </c>
      <c r="H5">
        <v>725</v>
      </c>
      <c r="I5">
        <v>2214003.33</v>
      </c>
      <c r="J5">
        <v>3053.8</v>
      </c>
      <c r="K5">
        <v>1029613</v>
      </c>
      <c r="L5">
        <v>6.51</v>
      </c>
      <c r="M5">
        <v>159277.4</v>
      </c>
      <c r="N5">
        <v>2.1503000000000001</v>
      </c>
      <c r="O5">
        <v>139289.21</v>
      </c>
      <c r="P5">
        <v>8.0000000000000002E-3</v>
      </c>
      <c r="Q5">
        <v>2074714.12</v>
      </c>
      <c r="R5">
        <v>6.5019999999999998</v>
      </c>
      <c r="S5" t="s">
        <v>741</v>
      </c>
      <c r="T5">
        <v>4</v>
      </c>
      <c r="U5">
        <v>10</v>
      </c>
    </row>
    <row r="6" spans="1:21" x14ac:dyDescent="0.25">
      <c r="A6" t="s">
        <v>745</v>
      </c>
      <c r="B6" t="s">
        <v>615</v>
      </c>
      <c r="C6" t="s">
        <v>616</v>
      </c>
      <c r="D6" t="s">
        <v>739</v>
      </c>
      <c r="E6">
        <v>18</v>
      </c>
      <c r="F6">
        <v>5</v>
      </c>
      <c r="G6" t="s">
        <v>740</v>
      </c>
      <c r="H6">
        <v>737</v>
      </c>
      <c r="I6">
        <v>2180636.2000000002</v>
      </c>
      <c r="J6">
        <v>2958.8</v>
      </c>
      <c r="K6">
        <v>1007295</v>
      </c>
      <c r="L6">
        <v>6.51</v>
      </c>
      <c r="M6">
        <v>156005.20000000001</v>
      </c>
      <c r="N6">
        <v>2.1648000000000001</v>
      </c>
      <c r="O6">
        <v>105922.08</v>
      </c>
      <c r="P6">
        <v>8.0000000000000002E-3</v>
      </c>
      <c r="Q6">
        <v>2074714.12</v>
      </c>
      <c r="R6">
        <v>6.5019999999999998</v>
      </c>
      <c r="S6" t="s">
        <v>741</v>
      </c>
      <c r="T6">
        <v>5</v>
      </c>
      <c r="U6">
        <v>15</v>
      </c>
    </row>
    <row r="7" spans="1:21" x14ac:dyDescent="0.25">
      <c r="A7" t="s">
        <v>746</v>
      </c>
      <c r="B7" t="s">
        <v>617</v>
      </c>
      <c r="C7" t="s">
        <v>618</v>
      </c>
      <c r="D7" t="s">
        <v>739</v>
      </c>
      <c r="E7">
        <v>7</v>
      </c>
      <c r="F7">
        <v>7</v>
      </c>
      <c r="G7" t="s">
        <v>740</v>
      </c>
      <c r="H7">
        <v>699</v>
      </c>
      <c r="I7">
        <v>2180187.9</v>
      </c>
      <c r="J7">
        <v>3119.01</v>
      </c>
      <c r="K7">
        <v>1017171</v>
      </c>
      <c r="L7">
        <v>6.51</v>
      </c>
      <c r="M7">
        <v>156742.5</v>
      </c>
      <c r="N7">
        <v>2.1434000000000002</v>
      </c>
      <c r="O7">
        <v>105473.78</v>
      </c>
      <c r="P7">
        <v>8.0000000000000002E-3</v>
      </c>
      <c r="Q7">
        <v>2074714.12</v>
      </c>
      <c r="R7">
        <v>6.5019999999999998</v>
      </c>
      <c r="S7" t="s">
        <v>741</v>
      </c>
      <c r="T7">
        <v>6</v>
      </c>
      <c r="U7">
        <v>16</v>
      </c>
    </row>
    <row r="8" spans="1:21" x14ac:dyDescent="0.25">
      <c r="A8" t="s">
        <v>747</v>
      </c>
      <c r="B8" t="s">
        <v>619</v>
      </c>
      <c r="C8" t="s">
        <v>620</v>
      </c>
      <c r="D8" t="s">
        <v>739</v>
      </c>
      <c r="E8">
        <v>21</v>
      </c>
      <c r="F8">
        <v>14</v>
      </c>
      <c r="G8" t="s">
        <v>740</v>
      </c>
      <c r="H8">
        <v>696</v>
      </c>
      <c r="I8">
        <v>2179448.14</v>
      </c>
      <c r="J8">
        <v>3131.39</v>
      </c>
      <c r="K8">
        <v>1017709</v>
      </c>
      <c r="L8">
        <v>6.52</v>
      </c>
      <c r="M8">
        <v>156933.20000000001</v>
      </c>
      <c r="N8">
        <v>2.1415000000000002</v>
      </c>
      <c r="O8">
        <v>104734.02</v>
      </c>
      <c r="P8">
        <v>1.7999999999999999E-2</v>
      </c>
      <c r="Q8">
        <v>2074714.12</v>
      </c>
      <c r="R8">
        <v>6.5019999999999998</v>
      </c>
      <c r="S8" t="s">
        <v>741</v>
      </c>
      <c r="T8">
        <v>7</v>
      </c>
      <c r="U8">
        <v>17</v>
      </c>
    </row>
    <row r="9" spans="1:21" x14ac:dyDescent="0.25">
      <c r="A9" t="s">
        <v>748</v>
      </c>
      <c r="B9" t="s">
        <v>625</v>
      </c>
      <c r="C9" t="s">
        <v>594</v>
      </c>
      <c r="D9" t="s">
        <v>739</v>
      </c>
      <c r="E9">
        <v>21</v>
      </c>
      <c r="F9">
        <v>5</v>
      </c>
      <c r="G9" t="s">
        <v>740</v>
      </c>
      <c r="H9">
        <v>717</v>
      </c>
      <c r="I9">
        <v>2167289.12</v>
      </c>
      <c r="J9">
        <v>3022.72</v>
      </c>
      <c r="K9">
        <v>1007683</v>
      </c>
      <c r="L9">
        <v>6.52</v>
      </c>
      <c r="M9">
        <v>155875.9</v>
      </c>
      <c r="N9">
        <v>2.1507999999999998</v>
      </c>
      <c r="O9">
        <v>92575</v>
      </c>
      <c r="P9">
        <v>1.7999999999999999E-2</v>
      </c>
      <c r="Q9">
        <v>2074714.12</v>
      </c>
      <c r="R9">
        <v>6.5019999999999998</v>
      </c>
      <c r="S9" t="s">
        <v>741</v>
      </c>
      <c r="T9">
        <v>8</v>
      </c>
      <c r="U9">
        <v>21</v>
      </c>
    </row>
    <row r="10" spans="1:21" x14ac:dyDescent="0.25">
      <c r="A10" t="s">
        <v>749</v>
      </c>
      <c r="B10" t="s">
        <v>628</v>
      </c>
      <c r="C10" t="s">
        <v>629</v>
      </c>
      <c r="D10" t="s">
        <v>739</v>
      </c>
      <c r="E10">
        <v>16</v>
      </c>
      <c r="F10">
        <v>10</v>
      </c>
      <c r="G10" t="s">
        <v>740</v>
      </c>
      <c r="H10">
        <v>688</v>
      </c>
      <c r="I10">
        <v>2162810.15</v>
      </c>
      <c r="J10">
        <v>3143.62</v>
      </c>
      <c r="K10">
        <v>992420</v>
      </c>
      <c r="L10">
        <v>6.52</v>
      </c>
      <c r="M10">
        <v>153731.6</v>
      </c>
      <c r="N10">
        <v>2.1793</v>
      </c>
      <c r="O10">
        <v>88096.03</v>
      </c>
      <c r="P10">
        <v>1.7999999999999999E-2</v>
      </c>
      <c r="Q10">
        <v>2074714.12</v>
      </c>
      <c r="R10">
        <v>6.5019999999999998</v>
      </c>
      <c r="S10" t="s">
        <v>741</v>
      </c>
      <c r="T10">
        <v>9</v>
      </c>
      <c r="U10">
        <v>23</v>
      </c>
    </row>
    <row r="11" spans="1:21" x14ac:dyDescent="0.25">
      <c r="A11" t="s">
        <v>750</v>
      </c>
      <c r="B11" t="s">
        <v>630</v>
      </c>
      <c r="C11" t="s">
        <v>603</v>
      </c>
      <c r="D11" t="s">
        <v>739</v>
      </c>
      <c r="E11">
        <v>23</v>
      </c>
      <c r="F11">
        <v>5</v>
      </c>
      <c r="G11" t="s">
        <v>740</v>
      </c>
      <c r="H11">
        <v>705</v>
      </c>
      <c r="I11">
        <v>2160496.7200000002</v>
      </c>
      <c r="J11">
        <v>3064.53</v>
      </c>
      <c r="K11">
        <v>1016471</v>
      </c>
      <c r="L11">
        <v>6.54</v>
      </c>
      <c r="M11">
        <v>156720.1</v>
      </c>
      <c r="N11">
        <v>2.1255000000000002</v>
      </c>
      <c r="O11">
        <v>85782.6</v>
      </c>
      <c r="P11">
        <v>3.7999999999999999E-2</v>
      </c>
      <c r="Q11">
        <v>2074714.12</v>
      </c>
      <c r="R11">
        <v>6.5019999999999998</v>
      </c>
      <c r="S11" t="s">
        <v>741</v>
      </c>
      <c r="T11">
        <v>10</v>
      </c>
      <c r="U11">
        <v>24</v>
      </c>
    </row>
    <row r="12" spans="1:21" x14ac:dyDescent="0.25">
      <c r="A12" t="s">
        <v>751</v>
      </c>
      <c r="B12" t="s">
        <v>631</v>
      </c>
      <c r="C12" t="s">
        <v>622</v>
      </c>
      <c r="D12" t="s">
        <v>739</v>
      </c>
      <c r="E12">
        <v>13</v>
      </c>
      <c r="F12">
        <v>12</v>
      </c>
      <c r="G12" t="s">
        <v>740</v>
      </c>
      <c r="H12">
        <v>711</v>
      </c>
      <c r="I12">
        <v>2158397.4500000002</v>
      </c>
      <c r="J12">
        <v>3035.72</v>
      </c>
      <c r="K12">
        <v>991956</v>
      </c>
      <c r="L12">
        <v>6.52</v>
      </c>
      <c r="M12">
        <v>153548.70000000001</v>
      </c>
      <c r="N12">
        <v>2.1758999999999999</v>
      </c>
      <c r="O12">
        <v>83683.33</v>
      </c>
      <c r="P12">
        <v>1.7999999999999999E-2</v>
      </c>
      <c r="Q12">
        <v>2074714.12</v>
      </c>
      <c r="R12">
        <v>6.5019999999999998</v>
      </c>
      <c r="S12" t="s">
        <v>741</v>
      </c>
      <c r="T12">
        <v>11</v>
      </c>
      <c r="U12">
        <v>25</v>
      </c>
    </row>
    <row r="13" spans="1:21" x14ac:dyDescent="0.25">
      <c r="A13" t="s">
        <v>752</v>
      </c>
      <c r="B13" t="s">
        <v>633</v>
      </c>
      <c r="C13" t="s">
        <v>603</v>
      </c>
      <c r="D13" t="s">
        <v>739</v>
      </c>
      <c r="E13">
        <v>21</v>
      </c>
      <c r="F13">
        <v>14</v>
      </c>
      <c r="G13" t="s">
        <v>740</v>
      </c>
      <c r="H13">
        <v>690</v>
      </c>
      <c r="I13">
        <v>2156084.48</v>
      </c>
      <c r="J13">
        <v>3124.76</v>
      </c>
      <c r="K13">
        <v>1008289</v>
      </c>
      <c r="L13">
        <v>6.54</v>
      </c>
      <c r="M13">
        <v>156121.29999999999</v>
      </c>
      <c r="N13">
        <v>2.1383999999999999</v>
      </c>
      <c r="O13">
        <v>81370.36</v>
      </c>
      <c r="P13">
        <v>3.7999999999999999E-2</v>
      </c>
      <c r="Q13">
        <v>2074714.12</v>
      </c>
      <c r="R13">
        <v>6.5019999999999998</v>
      </c>
      <c r="S13" t="s">
        <v>741</v>
      </c>
      <c r="T13">
        <v>12</v>
      </c>
      <c r="U13">
        <v>27</v>
      </c>
    </row>
    <row r="14" spans="1:21" x14ac:dyDescent="0.25">
      <c r="A14" t="s">
        <v>753</v>
      </c>
      <c r="B14" t="s">
        <v>639</v>
      </c>
      <c r="C14" t="s">
        <v>629</v>
      </c>
      <c r="D14" t="s">
        <v>739</v>
      </c>
      <c r="E14">
        <v>7</v>
      </c>
      <c r="F14">
        <v>14</v>
      </c>
      <c r="G14" t="s">
        <v>740</v>
      </c>
      <c r="H14">
        <v>688</v>
      </c>
      <c r="I14">
        <v>2149488.91</v>
      </c>
      <c r="J14">
        <v>3124.26</v>
      </c>
      <c r="K14">
        <v>1003288</v>
      </c>
      <c r="L14">
        <v>6.52</v>
      </c>
      <c r="M14">
        <v>155087</v>
      </c>
      <c r="N14">
        <v>2.1423999999999999</v>
      </c>
      <c r="O14">
        <v>74774.789999999994</v>
      </c>
      <c r="P14">
        <v>1.7999999999999999E-2</v>
      </c>
      <c r="Q14">
        <v>2074714.12</v>
      </c>
      <c r="R14">
        <v>6.5019999999999998</v>
      </c>
      <c r="S14" t="s">
        <v>741</v>
      </c>
      <c r="T14">
        <v>13</v>
      </c>
      <c r="U14">
        <v>32</v>
      </c>
    </row>
    <row r="15" spans="1:21" x14ac:dyDescent="0.25">
      <c r="A15" t="s">
        <v>754</v>
      </c>
      <c r="B15" t="s">
        <v>640</v>
      </c>
      <c r="C15" t="s">
        <v>622</v>
      </c>
      <c r="D15" t="s">
        <v>739</v>
      </c>
      <c r="E15">
        <v>19</v>
      </c>
      <c r="F15">
        <v>5</v>
      </c>
      <c r="G15" t="s">
        <v>740</v>
      </c>
      <c r="H15">
        <v>677</v>
      </c>
      <c r="I15">
        <v>2146977.4700000002</v>
      </c>
      <c r="J15">
        <v>3171.31</v>
      </c>
      <c r="K15">
        <v>1010235</v>
      </c>
      <c r="L15">
        <v>6.54</v>
      </c>
      <c r="M15">
        <v>155897.79999999999</v>
      </c>
      <c r="N15">
        <v>2.1252</v>
      </c>
      <c r="O15">
        <v>72263.350000000006</v>
      </c>
      <c r="P15">
        <v>3.7999999999999999E-2</v>
      </c>
      <c r="Q15">
        <v>2074714.12</v>
      </c>
      <c r="R15">
        <v>6.5019999999999998</v>
      </c>
      <c r="S15" t="s">
        <v>741</v>
      </c>
      <c r="T15">
        <v>14</v>
      </c>
      <c r="U15">
        <v>33</v>
      </c>
    </row>
    <row r="16" spans="1:21" x14ac:dyDescent="0.25">
      <c r="A16" t="s">
        <v>755</v>
      </c>
      <c r="B16" t="s">
        <v>647</v>
      </c>
      <c r="C16" t="s">
        <v>609</v>
      </c>
      <c r="D16" t="s">
        <v>739</v>
      </c>
      <c r="E16">
        <v>22</v>
      </c>
      <c r="F16">
        <v>10</v>
      </c>
      <c r="G16" t="s">
        <v>740</v>
      </c>
      <c r="H16">
        <v>698</v>
      </c>
      <c r="I16">
        <v>2125756.66</v>
      </c>
      <c r="J16">
        <v>3045.5</v>
      </c>
      <c r="K16">
        <v>986104</v>
      </c>
      <c r="L16">
        <v>6.52</v>
      </c>
      <c r="M16">
        <v>153175.1</v>
      </c>
      <c r="N16">
        <v>2.1556999999999999</v>
      </c>
      <c r="O16">
        <v>51042.54</v>
      </c>
      <c r="P16">
        <v>1.7999999999999999E-2</v>
      </c>
      <c r="Q16">
        <v>2074714.12</v>
      </c>
      <c r="R16">
        <v>6.5019999999999998</v>
      </c>
      <c r="S16" t="s">
        <v>741</v>
      </c>
      <c r="T16">
        <v>15</v>
      </c>
      <c r="U16">
        <v>40</v>
      </c>
    </row>
    <row r="17" spans="1:21" x14ac:dyDescent="0.25">
      <c r="A17" t="s">
        <v>756</v>
      </c>
      <c r="B17" t="s">
        <v>649</v>
      </c>
      <c r="C17" t="s">
        <v>618</v>
      </c>
      <c r="D17" t="s">
        <v>739</v>
      </c>
      <c r="E17">
        <v>19</v>
      </c>
      <c r="F17">
        <v>13</v>
      </c>
      <c r="G17" t="s">
        <v>740</v>
      </c>
      <c r="H17">
        <v>659</v>
      </c>
      <c r="I17">
        <v>2119361.4500000002</v>
      </c>
      <c r="J17">
        <v>3216.03</v>
      </c>
      <c r="K17">
        <v>982625</v>
      </c>
      <c r="L17">
        <v>6.51</v>
      </c>
      <c r="M17">
        <v>152143</v>
      </c>
      <c r="N17">
        <v>2.1568000000000001</v>
      </c>
      <c r="O17">
        <v>44647.33</v>
      </c>
      <c r="P17">
        <v>8.0000000000000002E-3</v>
      </c>
      <c r="Q17">
        <v>2074714.12</v>
      </c>
      <c r="R17">
        <v>6.5019999999999998</v>
      </c>
      <c r="S17" t="s">
        <v>741</v>
      </c>
      <c r="T17">
        <v>16</v>
      </c>
      <c r="U17">
        <v>42</v>
      </c>
    </row>
    <row r="18" spans="1:21" x14ac:dyDescent="0.25">
      <c r="A18" t="s">
        <v>757</v>
      </c>
      <c r="B18" t="s">
        <v>651</v>
      </c>
      <c r="C18" t="s">
        <v>607</v>
      </c>
      <c r="D18" t="s">
        <v>739</v>
      </c>
      <c r="E18">
        <v>4</v>
      </c>
      <c r="F18">
        <v>7</v>
      </c>
      <c r="G18" t="s">
        <v>740</v>
      </c>
      <c r="H18">
        <v>683</v>
      </c>
      <c r="I18">
        <v>2114937.92</v>
      </c>
      <c r="J18">
        <v>3096.54</v>
      </c>
      <c r="K18">
        <v>992694</v>
      </c>
      <c r="L18">
        <v>6.52</v>
      </c>
      <c r="M18">
        <v>153694.29999999999</v>
      </c>
      <c r="N18">
        <v>2.1305000000000001</v>
      </c>
      <c r="O18">
        <v>40223.800000000003</v>
      </c>
      <c r="P18">
        <v>1.7999999999999999E-2</v>
      </c>
      <c r="Q18">
        <v>2074714.12</v>
      </c>
      <c r="R18">
        <v>6.5019999999999998</v>
      </c>
      <c r="S18" t="s">
        <v>741</v>
      </c>
      <c r="T18">
        <v>17</v>
      </c>
      <c r="U18">
        <v>44</v>
      </c>
    </row>
    <row r="19" spans="1:21" x14ac:dyDescent="0.25">
      <c r="A19" t="s">
        <v>758</v>
      </c>
      <c r="B19" t="s">
        <v>654</v>
      </c>
      <c r="C19" t="s">
        <v>614</v>
      </c>
      <c r="D19" t="s">
        <v>739</v>
      </c>
      <c r="E19">
        <v>23</v>
      </c>
      <c r="F19">
        <v>11</v>
      </c>
      <c r="G19" t="s">
        <v>740</v>
      </c>
      <c r="H19">
        <v>697</v>
      </c>
      <c r="I19">
        <v>2108418.61</v>
      </c>
      <c r="J19">
        <v>3024.99</v>
      </c>
      <c r="K19">
        <v>985849</v>
      </c>
      <c r="L19">
        <v>6.55</v>
      </c>
      <c r="M19">
        <v>151692.79999999999</v>
      </c>
      <c r="N19">
        <v>2.1387</v>
      </c>
      <c r="O19">
        <v>33704.49</v>
      </c>
      <c r="P19">
        <v>4.8000000000000001E-2</v>
      </c>
      <c r="Q19">
        <v>2074714.12</v>
      </c>
      <c r="R19">
        <v>6.5019999999999998</v>
      </c>
      <c r="S19" t="s">
        <v>741</v>
      </c>
      <c r="T19">
        <v>18</v>
      </c>
      <c r="U19">
        <v>47</v>
      </c>
    </row>
    <row r="20" spans="1:21" x14ac:dyDescent="0.25">
      <c r="A20" t="s">
        <v>759</v>
      </c>
      <c r="B20" t="s">
        <v>655</v>
      </c>
      <c r="C20" t="s">
        <v>598</v>
      </c>
      <c r="D20" t="s">
        <v>739</v>
      </c>
      <c r="E20">
        <v>20</v>
      </c>
      <c r="F20">
        <v>11</v>
      </c>
      <c r="G20" t="s">
        <v>740</v>
      </c>
      <c r="H20">
        <v>679</v>
      </c>
      <c r="I20">
        <v>2106838.88</v>
      </c>
      <c r="J20">
        <v>3102.86</v>
      </c>
      <c r="K20">
        <v>973771</v>
      </c>
      <c r="L20">
        <v>6.56</v>
      </c>
      <c r="M20">
        <v>149548.6</v>
      </c>
      <c r="N20">
        <v>2.1636000000000002</v>
      </c>
      <c r="O20">
        <v>32124.76</v>
      </c>
      <c r="P20">
        <v>5.8000000000000003E-2</v>
      </c>
      <c r="Q20">
        <v>2074714.12</v>
      </c>
      <c r="R20">
        <v>6.5019999999999998</v>
      </c>
      <c r="S20" t="s">
        <v>741</v>
      </c>
      <c r="T20">
        <v>19</v>
      </c>
      <c r="U20">
        <v>48</v>
      </c>
    </row>
    <row r="21" spans="1:21" x14ac:dyDescent="0.25">
      <c r="A21" t="s">
        <v>760</v>
      </c>
      <c r="B21" t="s">
        <v>656</v>
      </c>
      <c r="C21" t="s">
        <v>646</v>
      </c>
      <c r="D21" t="s">
        <v>739</v>
      </c>
      <c r="E21">
        <v>18</v>
      </c>
      <c r="F21">
        <v>7</v>
      </c>
      <c r="G21" t="s">
        <v>740</v>
      </c>
      <c r="H21">
        <v>694</v>
      </c>
      <c r="I21">
        <v>2106527.83</v>
      </c>
      <c r="J21">
        <v>3035.34</v>
      </c>
      <c r="K21">
        <v>984253</v>
      </c>
      <c r="L21">
        <v>6.52</v>
      </c>
      <c r="M21">
        <v>151970.20000000001</v>
      </c>
      <c r="N21">
        <v>2.1402000000000001</v>
      </c>
      <c r="O21">
        <v>31813.71</v>
      </c>
      <c r="P21">
        <v>1.7999999999999999E-2</v>
      </c>
      <c r="Q21">
        <v>2074714.12</v>
      </c>
      <c r="R21">
        <v>6.5019999999999998</v>
      </c>
      <c r="S21" t="s">
        <v>741</v>
      </c>
      <c r="T21">
        <v>20</v>
      </c>
      <c r="U21">
        <v>49</v>
      </c>
    </row>
    <row r="22" spans="1:21" x14ac:dyDescent="0.25">
      <c r="A22" t="s">
        <v>761</v>
      </c>
      <c r="B22" t="s">
        <v>657</v>
      </c>
      <c r="C22" t="s">
        <v>618</v>
      </c>
      <c r="D22" t="s">
        <v>739</v>
      </c>
      <c r="E22">
        <v>25</v>
      </c>
      <c r="F22">
        <v>9</v>
      </c>
      <c r="G22" t="s">
        <v>740</v>
      </c>
      <c r="H22">
        <v>670</v>
      </c>
      <c r="I22">
        <v>2105360.23</v>
      </c>
      <c r="J22">
        <v>3142.33</v>
      </c>
      <c r="K22">
        <v>973873</v>
      </c>
      <c r="L22">
        <v>6.52</v>
      </c>
      <c r="M22">
        <v>150702.39999999999</v>
      </c>
      <c r="N22">
        <v>2.1617999999999999</v>
      </c>
      <c r="O22">
        <v>30646.11</v>
      </c>
      <c r="P22">
        <v>1.7999999999999999E-2</v>
      </c>
      <c r="Q22">
        <v>2074714.12</v>
      </c>
      <c r="R22">
        <v>6.5019999999999998</v>
      </c>
      <c r="S22" t="s">
        <v>741</v>
      </c>
      <c r="T22">
        <v>21</v>
      </c>
      <c r="U22">
        <v>50</v>
      </c>
    </row>
    <row r="23" spans="1:21" x14ac:dyDescent="0.25">
      <c r="A23" t="s">
        <v>762</v>
      </c>
      <c r="B23" t="s">
        <v>660</v>
      </c>
      <c r="C23" t="s">
        <v>643</v>
      </c>
      <c r="D23" t="s">
        <v>739</v>
      </c>
      <c r="E23">
        <v>5</v>
      </c>
      <c r="F23">
        <v>12</v>
      </c>
      <c r="G23" t="s">
        <v>740</v>
      </c>
      <c r="H23">
        <v>664</v>
      </c>
      <c r="I23">
        <v>2101700.2599999998</v>
      </c>
      <c r="J23">
        <v>3165.21</v>
      </c>
      <c r="K23">
        <v>952807</v>
      </c>
      <c r="L23">
        <v>6.51</v>
      </c>
      <c r="M23">
        <v>147489.60000000001</v>
      </c>
      <c r="N23">
        <v>2.2058</v>
      </c>
      <c r="O23">
        <v>26986.14</v>
      </c>
      <c r="P23">
        <v>8.0000000000000002E-3</v>
      </c>
      <c r="Q23">
        <v>2074714.12</v>
      </c>
      <c r="R23">
        <v>6.5019999999999998</v>
      </c>
      <c r="S23" t="s">
        <v>741</v>
      </c>
      <c r="T23">
        <v>22</v>
      </c>
      <c r="U23">
        <v>53</v>
      </c>
    </row>
    <row r="24" spans="1:21" x14ac:dyDescent="0.25">
      <c r="A24" t="s">
        <v>763</v>
      </c>
      <c r="B24" t="s">
        <v>652</v>
      </c>
      <c r="C24" t="s">
        <v>598</v>
      </c>
      <c r="D24" t="s">
        <v>739</v>
      </c>
      <c r="E24">
        <v>5</v>
      </c>
      <c r="F24">
        <v>7</v>
      </c>
      <c r="G24" t="s">
        <v>740</v>
      </c>
      <c r="H24">
        <v>682</v>
      </c>
      <c r="I24">
        <v>2096712.26</v>
      </c>
      <c r="J24">
        <v>3074.36</v>
      </c>
      <c r="K24">
        <v>977877</v>
      </c>
      <c r="L24">
        <v>6.55</v>
      </c>
      <c r="M24">
        <v>150970.6</v>
      </c>
      <c r="N24">
        <v>2.1440999999999999</v>
      </c>
      <c r="O24">
        <v>21998.14</v>
      </c>
      <c r="P24">
        <v>4.8000000000000001E-2</v>
      </c>
      <c r="Q24">
        <v>2074714.12</v>
      </c>
      <c r="R24">
        <v>6.5019999999999998</v>
      </c>
      <c r="S24" t="s">
        <v>741</v>
      </c>
      <c r="T24">
        <v>23</v>
      </c>
      <c r="U24">
        <v>56</v>
      </c>
    </row>
    <row r="25" spans="1:21" x14ac:dyDescent="0.25">
      <c r="A25" t="s">
        <v>764</v>
      </c>
      <c r="B25" t="s">
        <v>610</v>
      </c>
      <c r="C25" t="s">
        <v>627</v>
      </c>
      <c r="D25" t="s">
        <v>739</v>
      </c>
      <c r="E25">
        <v>3</v>
      </c>
      <c r="F25">
        <v>9</v>
      </c>
      <c r="G25" t="s">
        <v>740</v>
      </c>
      <c r="H25">
        <v>667</v>
      </c>
      <c r="I25">
        <v>2096526.45</v>
      </c>
      <c r="J25">
        <v>3143.22</v>
      </c>
      <c r="K25">
        <v>970595</v>
      </c>
      <c r="L25">
        <v>6.55</v>
      </c>
      <c r="M25">
        <v>149342.9</v>
      </c>
      <c r="N25">
        <v>2.16</v>
      </c>
      <c r="O25">
        <v>21812.33</v>
      </c>
      <c r="P25">
        <v>4.8000000000000001E-2</v>
      </c>
      <c r="Q25">
        <v>2074714.12</v>
      </c>
      <c r="R25">
        <v>6.5019999999999998</v>
      </c>
      <c r="S25" t="s">
        <v>741</v>
      </c>
      <c r="T25">
        <v>24</v>
      </c>
      <c r="U25">
        <v>57</v>
      </c>
    </row>
    <row r="26" spans="1:21" x14ac:dyDescent="0.25">
      <c r="A26" t="s">
        <v>765</v>
      </c>
      <c r="B26" t="s">
        <v>668</v>
      </c>
      <c r="C26" t="s">
        <v>629</v>
      </c>
      <c r="D26" t="s">
        <v>739</v>
      </c>
      <c r="E26">
        <v>2</v>
      </c>
      <c r="F26">
        <v>5</v>
      </c>
      <c r="G26" t="s">
        <v>740</v>
      </c>
      <c r="H26">
        <v>702</v>
      </c>
      <c r="I26">
        <v>2084929.84</v>
      </c>
      <c r="J26">
        <v>2969.99</v>
      </c>
      <c r="K26">
        <v>970839</v>
      </c>
      <c r="L26">
        <v>6.52</v>
      </c>
      <c r="M26">
        <v>150314.70000000001</v>
      </c>
      <c r="N26">
        <v>2.1476000000000002</v>
      </c>
      <c r="O26">
        <v>10215.719999999999</v>
      </c>
      <c r="P26">
        <v>1.7999999999999999E-2</v>
      </c>
      <c r="Q26">
        <v>2074714.12</v>
      </c>
      <c r="R26">
        <v>6.5019999999999998</v>
      </c>
      <c r="S26" t="s">
        <v>741</v>
      </c>
      <c r="T26">
        <v>25</v>
      </c>
      <c r="U26">
        <v>64</v>
      </c>
    </row>
    <row r="27" spans="1:21" x14ac:dyDescent="0.25">
      <c r="A27" t="s">
        <v>766</v>
      </c>
      <c r="B27" t="s">
        <v>670</v>
      </c>
      <c r="C27" t="s">
        <v>643</v>
      </c>
      <c r="D27" t="s">
        <v>739</v>
      </c>
      <c r="E27">
        <v>22</v>
      </c>
      <c r="F27">
        <v>13</v>
      </c>
      <c r="G27" t="s">
        <v>740</v>
      </c>
      <c r="H27">
        <v>682</v>
      </c>
      <c r="I27">
        <v>2079542.42</v>
      </c>
      <c r="J27">
        <v>3049.18</v>
      </c>
      <c r="K27">
        <v>965658</v>
      </c>
      <c r="L27">
        <v>6.53</v>
      </c>
      <c r="M27">
        <v>148559.9</v>
      </c>
      <c r="N27">
        <v>2.1535000000000002</v>
      </c>
      <c r="O27">
        <v>4828.3</v>
      </c>
      <c r="P27">
        <v>2.8000000000000001E-2</v>
      </c>
      <c r="Q27">
        <v>2074714.12</v>
      </c>
      <c r="R27">
        <v>6.5019999999999998</v>
      </c>
      <c r="S27" t="s">
        <v>741</v>
      </c>
      <c r="T27">
        <v>26</v>
      </c>
      <c r="U27">
        <v>66</v>
      </c>
    </row>
    <row r="28" spans="1:21" x14ac:dyDescent="0.25">
      <c r="A28" t="s">
        <v>767</v>
      </c>
      <c r="B28" t="s">
        <v>671</v>
      </c>
      <c r="C28" t="s">
        <v>594</v>
      </c>
      <c r="D28" t="s">
        <v>739</v>
      </c>
      <c r="E28">
        <v>2</v>
      </c>
      <c r="F28">
        <v>11</v>
      </c>
      <c r="G28" t="s">
        <v>740</v>
      </c>
      <c r="H28">
        <v>697</v>
      </c>
      <c r="I28">
        <v>2079067.54</v>
      </c>
      <c r="J28">
        <v>2982.88</v>
      </c>
      <c r="K28">
        <v>980005</v>
      </c>
      <c r="L28">
        <v>6.51</v>
      </c>
      <c r="M28">
        <v>151875.5</v>
      </c>
      <c r="N28">
        <v>2.1215000000000002</v>
      </c>
      <c r="O28">
        <v>4353.42</v>
      </c>
      <c r="P28">
        <v>8.0000000000000002E-3</v>
      </c>
      <c r="Q28">
        <v>2074714.12</v>
      </c>
      <c r="R28">
        <v>6.5019999999999998</v>
      </c>
      <c r="S28" t="s">
        <v>741</v>
      </c>
      <c r="T28">
        <v>27</v>
      </c>
      <c r="U28">
        <v>67</v>
      </c>
    </row>
    <row r="29" spans="1:21" x14ac:dyDescent="0.25">
      <c r="A29" t="s">
        <v>768</v>
      </c>
      <c r="B29" t="s">
        <v>682</v>
      </c>
      <c r="C29" t="s">
        <v>592</v>
      </c>
      <c r="D29" t="s">
        <v>739</v>
      </c>
      <c r="E29">
        <v>24</v>
      </c>
      <c r="F29">
        <v>8</v>
      </c>
      <c r="G29" t="s">
        <v>740</v>
      </c>
      <c r="H29">
        <v>694</v>
      </c>
      <c r="I29">
        <v>2071936.83</v>
      </c>
      <c r="J29">
        <v>2985.5</v>
      </c>
      <c r="K29">
        <v>980209</v>
      </c>
      <c r="L29">
        <v>6.51</v>
      </c>
      <c r="M29">
        <v>152499.9</v>
      </c>
      <c r="N29">
        <v>2.1137999999999999</v>
      </c>
      <c r="O29">
        <v>-2777.29</v>
      </c>
      <c r="P29">
        <v>8.0000000000000002E-3</v>
      </c>
      <c r="Q29">
        <v>2074714.12</v>
      </c>
      <c r="R29">
        <v>6.5019999999999998</v>
      </c>
      <c r="S29" t="s">
        <v>769</v>
      </c>
      <c r="T29">
        <v>1</v>
      </c>
      <c r="U29">
        <v>72</v>
      </c>
    </row>
    <row r="30" spans="1:21" x14ac:dyDescent="0.25">
      <c r="A30" t="s">
        <v>770</v>
      </c>
      <c r="B30" t="s">
        <v>685</v>
      </c>
      <c r="C30" t="s">
        <v>616</v>
      </c>
      <c r="D30" t="s">
        <v>739</v>
      </c>
      <c r="E30">
        <v>11</v>
      </c>
      <c r="F30">
        <v>13</v>
      </c>
      <c r="G30" t="s">
        <v>740</v>
      </c>
      <c r="H30">
        <v>657</v>
      </c>
      <c r="I30">
        <v>2062439.93</v>
      </c>
      <c r="J30">
        <v>3139.18</v>
      </c>
      <c r="K30">
        <v>953178</v>
      </c>
      <c r="L30">
        <v>6.56</v>
      </c>
      <c r="M30">
        <v>145845.29999999999</v>
      </c>
      <c r="N30">
        <v>2.1638000000000002</v>
      </c>
      <c r="O30">
        <v>-12274.19</v>
      </c>
      <c r="P30">
        <v>5.8000000000000003E-2</v>
      </c>
      <c r="Q30">
        <v>2074714.12</v>
      </c>
      <c r="R30">
        <v>6.5019999999999998</v>
      </c>
      <c r="S30" t="s">
        <v>769</v>
      </c>
      <c r="T30">
        <v>2</v>
      </c>
      <c r="U30">
        <v>75</v>
      </c>
    </row>
    <row r="31" spans="1:21" x14ac:dyDescent="0.25">
      <c r="A31" t="s">
        <v>771</v>
      </c>
      <c r="B31" t="s">
        <v>686</v>
      </c>
      <c r="C31" t="s">
        <v>664</v>
      </c>
      <c r="D31" t="s">
        <v>739</v>
      </c>
      <c r="E31">
        <v>6</v>
      </c>
      <c r="F31">
        <v>10</v>
      </c>
      <c r="G31" t="s">
        <v>740</v>
      </c>
      <c r="H31">
        <v>658</v>
      </c>
      <c r="I31">
        <v>2056631.82</v>
      </c>
      <c r="J31">
        <v>3125.58</v>
      </c>
      <c r="K31">
        <v>953119</v>
      </c>
      <c r="L31">
        <v>6.51</v>
      </c>
      <c r="M31">
        <v>147698.79999999999</v>
      </c>
      <c r="N31">
        <v>2.1577999999999999</v>
      </c>
      <c r="O31">
        <v>-18082.3</v>
      </c>
      <c r="P31">
        <v>8.0000000000000002E-3</v>
      </c>
      <c r="Q31">
        <v>2074714.12</v>
      </c>
      <c r="R31">
        <v>6.5019999999999998</v>
      </c>
      <c r="S31" t="s">
        <v>769</v>
      </c>
      <c r="T31">
        <v>3</v>
      </c>
      <c r="U31">
        <v>76</v>
      </c>
    </row>
    <row r="32" spans="1:21" x14ac:dyDescent="0.25">
      <c r="A32" t="s">
        <v>772</v>
      </c>
      <c r="B32" t="s">
        <v>676</v>
      </c>
      <c r="C32" t="s">
        <v>600</v>
      </c>
      <c r="D32" t="s">
        <v>739</v>
      </c>
      <c r="E32">
        <v>23</v>
      </c>
      <c r="F32">
        <v>12</v>
      </c>
      <c r="G32" t="s">
        <v>740</v>
      </c>
      <c r="H32">
        <v>667</v>
      </c>
      <c r="I32">
        <v>2055905.02</v>
      </c>
      <c r="J32">
        <v>3082.32</v>
      </c>
      <c r="K32">
        <v>966049</v>
      </c>
      <c r="L32">
        <v>6.55</v>
      </c>
      <c r="M32">
        <v>148983.4</v>
      </c>
      <c r="N32">
        <v>2.1282000000000001</v>
      </c>
      <c r="O32">
        <v>-18809.099999999999</v>
      </c>
      <c r="P32">
        <v>4.8000000000000001E-2</v>
      </c>
      <c r="Q32">
        <v>2074714.12</v>
      </c>
      <c r="R32">
        <v>6.5019999999999998</v>
      </c>
      <c r="S32" t="s">
        <v>769</v>
      </c>
      <c r="T32">
        <v>4</v>
      </c>
      <c r="U32">
        <v>77</v>
      </c>
    </row>
    <row r="33" spans="1:21" x14ac:dyDescent="0.25">
      <c r="A33" t="s">
        <v>773</v>
      </c>
      <c r="B33" t="s">
        <v>662</v>
      </c>
      <c r="C33" t="s">
        <v>666</v>
      </c>
      <c r="D33" t="s">
        <v>739</v>
      </c>
      <c r="E33">
        <v>11</v>
      </c>
      <c r="F33">
        <v>11</v>
      </c>
      <c r="G33" t="s">
        <v>740</v>
      </c>
      <c r="H33">
        <v>685</v>
      </c>
      <c r="I33">
        <v>2033938.22</v>
      </c>
      <c r="J33">
        <v>2969.25</v>
      </c>
      <c r="K33">
        <v>950554</v>
      </c>
      <c r="L33">
        <v>6.51</v>
      </c>
      <c r="M33">
        <v>146857.5</v>
      </c>
      <c r="N33">
        <v>2.1396999999999999</v>
      </c>
      <c r="O33">
        <v>-40775.9</v>
      </c>
      <c r="P33">
        <v>8.0000000000000002E-3</v>
      </c>
      <c r="Q33">
        <v>2074714.12</v>
      </c>
      <c r="R33">
        <v>6.5019999999999998</v>
      </c>
      <c r="S33" t="s">
        <v>769</v>
      </c>
      <c r="T33">
        <v>5</v>
      </c>
      <c r="U33">
        <v>81</v>
      </c>
    </row>
    <row r="34" spans="1:21" x14ac:dyDescent="0.25">
      <c r="A34" t="s">
        <v>774</v>
      </c>
      <c r="B34" t="s">
        <v>676</v>
      </c>
      <c r="C34" t="s">
        <v>638</v>
      </c>
      <c r="D34" t="s">
        <v>739</v>
      </c>
      <c r="E34">
        <v>6</v>
      </c>
      <c r="F34">
        <v>7</v>
      </c>
      <c r="G34" t="s">
        <v>740</v>
      </c>
      <c r="H34">
        <v>666</v>
      </c>
      <c r="I34">
        <v>2027839.29</v>
      </c>
      <c r="J34">
        <v>3044.8</v>
      </c>
      <c r="K34">
        <v>946713</v>
      </c>
      <c r="L34">
        <v>6.54</v>
      </c>
      <c r="M34">
        <v>145661.79999999999</v>
      </c>
      <c r="N34">
        <v>2.1419999999999999</v>
      </c>
      <c r="O34">
        <v>-46874.83</v>
      </c>
      <c r="P34">
        <v>3.7999999999999999E-2</v>
      </c>
      <c r="Q34">
        <v>2074714.12</v>
      </c>
      <c r="R34">
        <v>6.5019999999999998</v>
      </c>
      <c r="S34" t="s">
        <v>769</v>
      </c>
      <c r="T34">
        <v>6</v>
      </c>
      <c r="U34">
        <v>82</v>
      </c>
    </row>
    <row r="35" spans="1:21" x14ac:dyDescent="0.25">
      <c r="A35" t="s">
        <v>775</v>
      </c>
      <c r="B35" t="s">
        <v>690</v>
      </c>
      <c r="C35" t="s">
        <v>638</v>
      </c>
      <c r="D35" t="s">
        <v>739</v>
      </c>
      <c r="E35">
        <v>12</v>
      </c>
      <c r="F35">
        <v>8</v>
      </c>
      <c r="G35" t="s">
        <v>740</v>
      </c>
      <c r="H35">
        <v>643</v>
      </c>
      <c r="I35">
        <v>2022357.46</v>
      </c>
      <c r="J35">
        <v>3145.19</v>
      </c>
      <c r="K35">
        <v>923128</v>
      </c>
      <c r="L35">
        <v>6.51</v>
      </c>
      <c r="M35">
        <v>143472.79999999999</v>
      </c>
      <c r="N35">
        <v>2.1907999999999999</v>
      </c>
      <c r="O35">
        <v>-52356.66</v>
      </c>
      <c r="P35">
        <v>8.0000000000000002E-3</v>
      </c>
      <c r="Q35">
        <v>2074714.12</v>
      </c>
      <c r="R35">
        <v>6.5019999999999998</v>
      </c>
      <c r="S35" t="s">
        <v>769</v>
      </c>
      <c r="T35">
        <v>7</v>
      </c>
      <c r="U35">
        <v>84</v>
      </c>
    </row>
    <row r="36" spans="1:21" x14ac:dyDescent="0.25">
      <c r="A36" t="s">
        <v>776</v>
      </c>
      <c r="B36" t="s">
        <v>691</v>
      </c>
      <c r="C36" t="s">
        <v>594</v>
      </c>
      <c r="D36" t="s">
        <v>739</v>
      </c>
      <c r="E36">
        <v>23</v>
      </c>
      <c r="F36">
        <v>9</v>
      </c>
      <c r="G36" t="s">
        <v>740</v>
      </c>
      <c r="H36">
        <v>666</v>
      </c>
      <c r="I36">
        <v>2020440.26</v>
      </c>
      <c r="J36">
        <v>3033.69</v>
      </c>
      <c r="K36">
        <v>941438</v>
      </c>
      <c r="L36">
        <v>6.51</v>
      </c>
      <c r="M36">
        <v>145594.9</v>
      </c>
      <c r="N36">
        <v>2.1461000000000001</v>
      </c>
      <c r="O36">
        <v>-54273.86</v>
      </c>
      <c r="P36">
        <v>8.0000000000000002E-3</v>
      </c>
      <c r="Q36">
        <v>2074714.12</v>
      </c>
      <c r="R36">
        <v>6.5019999999999998</v>
      </c>
      <c r="S36" t="s">
        <v>769</v>
      </c>
      <c r="T36">
        <v>8</v>
      </c>
      <c r="U36">
        <v>85</v>
      </c>
    </row>
    <row r="37" spans="1:21" x14ac:dyDescent="0.25">
      <c r="A37" t="s">
        <v>777</v>
      </c>
      <c r="B37" t="s">
        <v>692</v>
      </c>
      <c r="C37" t="s">
        <v>627</v>
      </c>
      <c r="D37" t="s">
        <v>739</v>
      </c>
      <c r="E37">
        <v>25</v>
      </c>
      <c r="F37">
        <v>13</v>
      </c>
      <c r="G37" t="s">
        <v>740</v>
      </c>
      <c r="H37">
        <v>678</v>
      </c>
      <c r="I37">
        <v>2017332.65</v>
      </c>
      <c r="J37">
        <v>2975.42</v>
      </c>
      <c r="K37">
        <v>939390</v>
      </c>
      <c r="L37">
        <v>6.54</v>
      </c>
      <c r="M37">
        <v>144240.79999999999</v>
      </c>
      <c r="N37">
        <v>2.1475</v>
      </c>
      <c r="O37">
        <v>-57381.47</v>
      </c>
      <c r="P37">
        <v>3.7999999999999999E-2</v>
      </c>
      <c r="Q37">
        <v>2074714.12</v>
      </c>
      <c r="R37">
        <v>6.5019999999999998</v>
      </c>
      <c r="S37" t="s">
        <v>769</v>
      </c>
      <c r="T37">
        <v>9</v>
      </c>
      <c r="U37">
        <v>88</v>
      </c>
    </row>
    <row r="38" spans="1:21" x14ac:dyDescent="0.25">
      <c r="A38" t="s">
        <v>778</v>
      </c>
      <c r="B38" t="s">
        <v>694</v>
      </c>
      <c r="C38" t="s">
        <v>779</v>
      </c>
      <c r="D38" t="s">
        <v>739</v>
      </c>
      <c r="E38">
        <v>11</v>
      </c>
      <c r="F38">
        <v>12</v>
      </c>
      <c r="G38" t="s">
        <v>740</v>
      </c>
      <c r="H38">
        <v>634</v>
      </c>
      <c r="I38">
        <v>2010146.91</v>
      </c>
      <c r="J38">
        <v>3170.58</v>
      </c>
      <c r="K38">
        <v>947360</v>
      </c>
      <c r="L38">
        <v>6.53</v>
      </c>
      <c r="M38">
        <v>146153.5</v>
      </c>
      <c r="N38">
        <v>2.1217999999999999</v>
      </c>
      <c r="O38">
        <v>-64567.21</v>
      </c>
      <c r="P38">
        <v>2.8000000000000001E-2</v>
      </c>
      <c r="Q38">
        <v>2074714.12</v>
      </c>
      <c r="R38">
        <v>6.5019999999999998</v>
      </c>
      <c r="S38" t="s">
        <v>769</v>
      </c>
      <c r="T38">
        <v>10</v>
      </c>
      <c r="U38">
        <v>90</v>
      </c>
    </row>
    <row r="39" spans="1:21" x14ac:dyDescent="0.25">
      <c r="A39" t="s">
        <v>780</v>
      </c>
      <c r="B39" t="s">
        <v>695</v>
      </c>
      <c r="C39" t="s">
        <v>643</v>
      </c>
      <c r="D39" t="s">
        <v>739</v>
      </c>
      <c r="E39">
        <v>8</v>
      </c>
      <c r="F39">
        <v>7</v>
      </c>
      <c r="G39" t="s">
        <v>740</v>
      </c>
      <c r="H39">
        <v>652</v>
      </c>
      <c r="I39">
        <v>2008553.21</v>
      </c>
      <c r="J39">
        <v>3080.6</v>
      </c>
      <c r="K39">
        <v>936055</v>
      </c>
      <c r="L39">
        <v>6.52</v>
      </c>
      <c r="M39">
        <v>144770.79999999999</v>
      </c>
      <c r="N39">
        <v>2.1457999999999999</v>
      </c>
      <c r="O39">
        <v>-66160.91</v>
      </c>
      <c r="P39">
        <v>1.7999999999999999E-2</v>
      </c>
      <c r="Q39">
        <v>2074714.12</v>
      </c>
      <c r="R39">
        <v>6.5019999999999998</v>
      </c>
      <c r="S39" t="s">
        <v>769</v>
      </c>
      <c r="T39">
        <v>11</v>
      </c>
      <c r="U39">
        <v>91</v>
      </c>
    </row>
    <row r="40" spans="1:21" x14ac:dyDescent="0.25">
      <c r="A40" t="s">
        <v>781</v>
      </c>
      <c r="B40" t="s">
        <v>697</v>
      </c>
      <c r="C40" t="s">
        <v>592</v>
      </c>
      <c r="D40" t="s">
        <v>739</v>
      </c>
      <c r="E40">
        <v>13</v>
      </c>
      <c r="F40">
        <v>5</v>
      </c>
      <c r="G40" t="s">
        <v>740</v>
      </c>
      <c r="H40">
        <v>652</v>
      </c>
      <c r="I40">
        <v>1998261.03</v>
      </c>
      <c r="J40">
        <v>3064.82</v>
      </c>
      <c r="K40">
        <v>932728</v>
      </c>
      <c r="L40">
        <v>6.52</v>
      </c>
      <c r="M40">
        <v>144692</v>
      </c>
      <c r="N40">
        <v>2.1423999999999999</v>
      </c>
      <c r="O40">
        <v>-76453.09</v>
      </c>
      <c r="P40">
        <v>1.7999999999999999E-2</v>
      </c>
      <c r="Q40">
        <v>2074714.12</v>
      </c>
      <c r="R40">
        <v>6.5019999999999998</v>
      </c>
      <c r="S40" t="s">
        <v>769</v>
      </c>
      <c r="T40">
        <v>12</v>
      </c>
      <c r="U40">
        <v>95</v>
      </c>
    </row>
    <row r="41" spans="1:21" x14ac:dyDescent="0.25">
      <c r="A41" t="s">
        <v>782</v>
      </c>
      <c r="B41" t="s">
        <v>677</v>
      </c>
      <c r="C41" t="s">
        <v>607</v>
      </c>
      <c r="D41" t="s">
        <v>739</v>
      </c>
      <c r="E41">
        <v>23</v>
      </c>
      <c r="F41">
        <v>9</v>
      </c>
      <c r="G41" t="s">
        <v>740</v>
      </c>
      <c r="H41">
        <v>677</v>
      </c>
      <c r="I41">
        <v>1993641.52</v>
      </c>
      <c r="J41">
        <v>2944.82</v>
      </c>
      <c r="K41">
        <v>942293</v>
      </c>
      <c r="L41">
        <v>6.51</v>
      </c>
      <c r="M41">
        <v>145909</v>
      </c>
      <c r="N41">
        <v>2.1156999999999999</v>
      </c>
      <c r="O41">
        <v>-81072.600000000006</v>
      </c>
      <c r="P41">
        <v>8.0000000000000002E-3</v>
      </c>
      <c r="Q41">
        <v>2074714.12</v>
      </c>
      <c r="R41">
        <v>6.5019999999999998</v>
      </c>
      <c r="S41" t="s">
        <v>769</v>
      </c>
      <c r="T41">
        <v>13</v>
      </c>
      <c r="U41">
        <v>96</v>
      </c>
    </row>
    <row r="42" spans="1:21" x14ac:dyDescent="0.25">
      <c r="A42" t="s">
        <v>783</v>
      </c>
      <c r="B42" t="s">
        <v>668</v>
      </c>
      <c r="C42" t="s">
        <v>629</v>
      </c>
      <c r="D42" t="s">
        <v>739</v>
      </c>
      <c r="E42">
        <v>23</v>
      </c>
      <c r="F42">
        <v>11</v>
      </c>
      <c r="G42" t="s">
        <v>740</v>
      </c>
      <c r="H42">
        <v>635</v>
      </c>
      <c r="I42">
        <v>1984192.01</v>
      </c>
      <c r="J42">
        <v>3124.71</v>
      </c>
      <c r="K42">
        <v>911374</v>
      </c>
      <c r="L42">
        <v>6.54</v>
      </c>
      <c r="M42">
        <v>140223</v>
      </c>
      <c r="N42">
        <v>2.1770999999999998</v>
      </c>
      <c r="O42">
        <v>-90522.11</v>
      </c>
      <c r="P42">
        <v>3.7999999999999999E-2</v>
      </c>
      <c r="Q42">
        <v>2074714.12</v>
      </c>
      <c r="R42">
        <v>6.5019999999999998</v>
      </c>
      <c r="S42" t="s">
        <v>769</v>
      </c>
      <c r="T42">
        <v>14</v>
      </c>
      <c r="U42">
        <v>99</v>
      </c>
    </row>
    <row r="43" spans="1:21" x14ac:dyDescent="0.25">
      <c r="A43" t="s">
        <v>784</v>
      </c>
      <c r="B43" t="s">
        <v>703</v>
      </c>
      <c r="C43" t="s">
        <v>605</v>
      </c>
      <c r="D43" t="s">
        <v>739</v>
      </c>
      <c r="E43">
        <v>6</v>
      </c>
      <c r="F43">
        <v>12</v>
      </c>
      <c r="G43" t="s">
        <v>740</v>
      </c>
      <c r="H43">
        <v>648</v>
      </c>
      <c r="I43">
        <v>1965611.7</v>
      </c>
      <c r="J43">
        <v>3033.35</v>
      </c>
      <c r="K43">
        <v>909703</v>
      </c>
      <c r="L43">
        <v>6.51</v>
      </c>
      <c r="M43">
        <v>140807.1</v>
      </c>
      <c r="N43">
        <v>2.1606999999999998</v>
      </c>
      <c r="O43">
        <v>-109102.42</v>
      </c>
      <c r="P43">
        <v>8.0000000000000002E-3</v>
      </c>
      <c r="Q43">
        <v>2074714.12</v>
      </c>
      <c r="R43">
        <v>6.5019999999999998</v>
      </c>
      <c r="S43" t="s">
        <v>769</v>
      </c>
      <c r="T43">
        <v>15</v>
      </c>
      <c r="U43">
        <v>103</v>
      </c>
    </row>
    <row r="44" spans="1:21" x14ac:dyDescent="0.25">
      <c r="A44" t="s">
        <v>785</v>
      </c>
      <c r="B44" t="s">
        <v>705</v>
      </c>
      <c r="C44" t="s">
        <v>664</v>
      </c>
      <c r="D44" t="s">
        <v>739</v>
      </c>
      <c r="E44">
        <v>19</v>
      </c>
      <c r="F44">
        <v>12</v>
      </c>
      <c r="G44" t="s">
        <v>740</v>
      </c>
      <c r="H44">
        <v>637</v>
      </c>
      <c r="I44">
        <v>1958215.11</v>
      </c>
      <c r="J44">
        <v>3074.12</v>
      </c>
      <c r="K44">
        <v>904130</v>
      </c>
      <c r="L44">
        <v>6.51</v>
      </c>
      <c r="M44">
        <v>140468.79999999999</v>
      </c>
      <c r="N44">
        <v>2.1659000000000002</v>
      </c>
      <c r="O44">
        <v>-116499.01</v>
      </c>
      <c r="P44">
        <v>8.0000000000000002E-3</v>
      </c>
      <c r="Q44">
        <v>2074714.12</v>
      </c>
      <c r="R44">
        <v>6.5019999999999998</v>
      </c>
      <c r="S44" t="s">
        <v>769</v>
      </c>
      <c r="T44">
        <v>16</v>
      </c>
      <c r="U44">
        <v>105</v>
      </c>
    </row>
    <row r="45" spans="1:21" x14ac:dyDescent="0.25">
      <c r="A45" t="s">
        <v>786</v>
      </c>
      <c r="B45" t="s">
        <v>679</v>
      </c>
      <c r="C45" t="s">
        <v>614</v>
      </c>
      <c r="D45" t="s">
        <v>739</v>
      </c>
      <c r="E45">
        <v>10</v>
      </c>
      <c r="F45">
        <v>8</v>
      </c>
      <c r="G45" t="s">
        <v>740</v>
      </c>
      <c r="H45">
        <v>646</v>
      </c>
      <c r="I45">
        <v>1955790.71</v>
      </c>
      <c r="J45">
        <v>3027.54</v>
      </c>
      <c r="K45">
        <v>909989</v>
      </c>
      <c r="L45">
        <v>6.51</v>
      </c>
      <c r="M45">
        <v>140611.5</v>
      </c>
      <c r="N45">
        <v>2.1492</v>
      </c>
      <c r="O45">
        <v>-118923.41</v>
      </c>
      <c r="P45">
        <v>8.0000000000000002E-3</v>
      </c>
      <c r="Q45">
        <v>2074714.12</v>
      </c>
      <c r="R45">
        <v>6.5019999999999998</v>
      </c>
      <c r="S45" t="s">
        <v>769</v>
      </c>
      <c r="T45">
        <v>17</v>
      </c>
      <c r="U45">
        <v>107</v>
      </c>
    </row>
    <row r="46" spans="1:21" x14ac:dyDescent="0.25">
      <c r="A46" t="s">
        <v>787</v>
      </c>
      <c r="B46" t="s">
        <v>711</v>
      </c>
      <c r="C46" t="s">
        <v>788</v>
      </c>
      <c r="D46" t="s">
        <v>739</v>
      </c>
      <c r="E46">
        <v>18</v>
      </c>
      <c r="F46">
        <v>6</v>
      </c>
      <c r="G46" t="s">
        <v>740</v>
      </c>
      <c r="H46">
        <v>636</v>
      </c>
      <c r="I46">
        <v>1932805.69</v>
      </c>
      <c r="J46">
        <v>3039</v>
      </c>
      <c r="K46">
        <v>897693</v>
      </c>
      <c r="L46">
        <v>6.53</v>
      </c>
      <c r="M46">
        <v>138415.79999999999</v>
      </c>
      <c r="N46">
        <v>2.1530999999999998</v>
      </c>
      <c r="O46">
        <v>-141908.43</v>
      </c>
      <c r="P46">
        <v>2.8000000000000001E-2</v>
      </c>
      <c r="Q46">
        <v>2074714.12</v>
      </c>
      <c r="R46">
        <v>6.5019999999999998</v>
      </c>
      <c r="S46" t="s">
        <v>769</v>
      </c>
      <c r="T46">
        <v>18</v>
      </c>
      <c r="U46">
        <v>113</v>
      </c>
    </row>
    <row r="47" spans="1:21" x14ac:dyDescent="0.25">
      <c r="A47" t="s">
        <v>789</v>
      </c>
      <c r="B47" t="s">
        <v>713</v>
      </c>
      <c r="C47" t="s">
        <v>596</v>
      </c>
      <c r="D47" t="s">
        <v>739</v>
      </c>
      <c r="E47">
        <v>14</v>
      </c>
      <c r="F47">
        <v>10</v>
      </c>
      <c r="G47" t="s">
        <v>740</v>
      </c>
      <c r="H47">
        <v>631</v>
      </c>
      <c r="I47">
        <v>1929379.98</v>
      </c>
      <c r="J47">
        <v>3057.65</v>
      </c>
      <c r="K47">
        <v>894825</v>
      </c>
      <c r="L47">
        <v>6.51</v>
      </c>
      <c r="M47">
        <v>138069.70000000001</v>
      </c>
      <c r="N47">
        <v>2.1562000000000001</v>
      </c>
      <c r="O47">
        <v>-145334.14000000001</v>
      </c>
      <c r="P47">
        <v>8.0000000000000002E-3</v>
      </c>
      <c r="Q47">
        <v>2074714.12</v>
      </c>
      <c r="R47">
        <v>6.5019999999999998</v>
      </c>
      <c r="S47" t="s">
        <v>769</v>
      </c>
      <c r="T47">
        <v>19</v>
      </c>
      <c r="U47">
        <v>115</v>
      </c>
    </row>
    <row r="48" spans="1:21" x14ac:dyDescent="0.25">
      <c r="A48" t="s">
        <v>790</v>
      </c>
      <c r="B48" t="s">
        <v>715</v>
      </c>
      <c r="C48" t="s">
        <v>664</v>
      </c>
      <c r="D48" t="s">
        <v>739</v>
      </c>
      <c r="E48">
        <v>24</v>
      </c>
      <c r="F48">
        <v>8</v>
      </c>
      <c r="G48" t="s">
        <v>740</v>
      </c>
      <c r="H48">
        <v>623</v>
      </c>
      <c r="I48">
        <v>1911429.16</v>
      </c>
      <c r="J48">
        <v>3068.1</v>
      </c>
      <c r="K48">
        <v>888866</v>
      </c>
      <c r="L48">
        <v>6.55</v>
      </c>
      <c r="M48">
        <v>137515.29999999999</v>
      </c>
      <c r="N48">
        <v>2.1503999999999999</v>
      </c>
      <c r="O48">
        <v>-163284.96</v>
      </c>
      <c r="P48">
        <v>4.8000000000000001E-2</v>
      </c>
      <c r="Q48">
        <v>2074714.12</v>
      </c>
      <c r="R48">
        <v>6.5019999999999998</v>
      </c>
      <c r="S48" t="s">
        <v>769</v>
      </c>
      <c r="T48">
        <v>20</v>
      </c>
      <c r="U48">
        <v>117</v>
      </c>
    </row>
    <row r="49" spans="1:21" x14ac:dyDescent="0.25">
      <c r="A49" t="s">
        <v>791</v>
      </c>
      <c r="B49" t="s">
        <v>717</v>
      </c>
      <c r="C49" t="s">
        <v>627</v>
      </c>
      <c r="D49" t="s">
        <v>739</v>
      </c>
      <c r="E49">
        <v>17</v>
      </c>
      <c r="F49">
        <v>10</v>
      </c>
      <c r="G49" t="s">
        <v>740</v>
      </c>
      <c r="H49">
        <v>607</v>
      </c>
      <c r="I49">
        <v>1867304.47</v>
      </c>
      <c r="J49">
        <v>3076.28</v>
      </c>
      <c r="K49">
        <v>855939</v>
      </c>
      <c r="L49">
        <v>6.52</v>
      </c>
      <c r="M49">
        <v>132348</v>
      </c>
      <c r="N49">
        <v>2.1816</v>
      </c>
      <c r="O49">
        <v>-207409.65</v>
      </c>
      <c r="P49">
        <v>1.7999999999999999E-2</v>
      </c>
      <c r="Q49">
        <v>2074714.12</v>
      </c>
      <c r="R49">
        <v>6.5019999999999998</v>
      </c>
      <c r="S49" t="s">
        <v>769</v>
      </c>
      <c r="T49">
        <v>21</v>
      </c>
      <c r="U49">
        <v>120</v>
      </c>
    </row>
    <row r="50" spans="1:21" x14ac:dyDescent="0.25">
      <c r="A50" t="s">
        <v>792</v>
      </c>
      <c r="B50" t="s">
        <v>611</v>
      </c>
      <c r="C50" t="s">
        <v>666</v>
      </c>
      <c r="D50" t="s">
        <v>739</v>
      </c>
      <c r="E50">
        <v>4</v>
      </c>
      <c r="F50">
        <v>6</v>
      </c>
      <c r="G50" t="s">
        <v>740</v>
      </c>
      <c r="H50">
        <v>610</v>
      </c>
      <c r="I50">
        <v>1859390.39</v>
      </c>
      <c r="J50">
        <v>3048.18</v>
      </c>
      <c r="K50">
        <v>874646</v>
      </c>
      <c r="L50">
        <v>6.53</v>
      </c>
      <c r="M50">
        <v>134821.20000000001</v>
      </c>
      <c r="N50">
        <v>2.1259000000000001</v>
      </c>
      <c r="O50">
        <v>-215323.73</v>
      </c>
      <c r="P50">
        <v>2.8000000000000001E-2</v>
      </c>
      <c r="Q50">
        <v>2074714.12</v>
      </c>
      <c r="R50">
        <v>6.5019999999999998</v>
      </c>
      <c r="S50" t="s">
        <v>769</v>
      </c>
      <c r="T50">
        <v>22</v>
      </c>
      <c r="U50">
        <v>122</v>
      </c>
    </row>
    <row r="51" spans="1:21" x14ac:dyDescent="0.25">
      <c r="A51" t="s">
        <v>793</v>
      </c>
      <c r="B51" t="s">
        <v>720</v>
      </c>
      <c r="C51" t="s">
        <v>607</v>
      </c>
      <c r="D51" t="s">
        <v>739</v>
      </c>
      <c r="E51">
        <v>25</v>
      </c>
      <c r="F51">
        <v>13</v>
      </c>
      <c r="G51" t="s">
        <v>740</v>
      </c>
      <c r="H51">
        <v>608</v>
      </c>
      <c r="I51">
        <v>1749865.66</v>
      </c>
      <c r="J51">
        <v>2878.07</v>
      </c>
      <c r="K51">
        <v>836187</v>
      </c>
      <c r="L51">
        <v>6.52</v>
      </c>
      <c r="M51">
        <v>129896.7</v>
      </c>
      <c r="N51">
        <v>2.0926999999999998</v>
      </c>
      <c r="O51">
        <v>-324848.46000000002</v>
      </c>
      <c r="P51">
        <v>1.7999999999999999E-2</v>
      </c>
      <c r="Q51">
        <v>2074714.12</v>
      </c>
      <c r="R51">
        <v>6.5019999999999998</v>
      </c>
      <c r="S51" t="s">
        <v>769</v>
      </c>
      <c r="T51">
        <v>23</v>
      </c>
      <c r="U51">
        <v>124</v>
      </c>
    </row>
    <row r="52" spans="1:21" x14ac:dyDescent="0.25">
      <c r="A52" t="s">
        <v>794</v>
      </c>
      <c r="B52" t="s">
        <v>591</v>
      </c>
      <c r="C52" t="s">
        <v>592</v>
      </c>
      <c r="D52" t="s">
        <v>739</v>
      </c>
      <c r="E52">
        <v>12</v>
      </c>
      <c r="F52">
        <v>6</v>
      </c>
      <c r="G52" t="s">
        <v>740</v>
      </c>
      <c r="H52">
        <v>723</v>
      </c>
      <c r="I52">
        <v>2311844.2999999998</v>
      </c>
      <c r="J52">
        <v>3197.57</v>
      </c>
      <c r="K52">
        <v>1074677</v>
      </c>
      <c r="L52">
        <v>6.5</v>
      </c>
      <c r="M52">
        <v>167024.20000000001</v>
      </c>
      <c r="N52">
        <v>2.1511999999999998</v>
      </c>
      <c r="O52">
        <v>237130.18</v>
      </c>
      <c r="P52">
        <v>-2E-3</v>
      </c>
      <c r="Q52">
        <v>2074714.12</v>
      </c>
      <c r="R52">
        <v>6.5019999999999998</v>
      </c>
      <c r="S52" t="s">
        <v>795</v>
      </c>
      <c r="T52">
        <v>1</v>
      </c>
      <c r="U52">
        <v>1</v>
      </c>
    </row>
    <row r="53" spans="1:21" x14ac:dyDescent="0.25">
      <c r="A53" t="s">
        <v>796</v>
      </c>
      <c r="B53" t="s">
        <v>597</v>
      </c>
      <c r="C53" t="s">
        <v>598</v>
      </c>
      <c r="D53" t="s">
        <v>739</v>
      </c>
      <c r="E53">
        <v>11</v>
      </c>
      <c r="F53">
        <v>9</v>
      </c>
      <c r="G53" t="s">
        <v>740</v>
      </c>
      <c r="H53">
        <v>712</v>
      </c>
      <c r="I53">
        <v>2278574.88</v>
      </c>
      <c r="J53">
        <v>3200.25</v>
      </c>
      <c r="K53">
        <v>1042631</v>
      </c>
      <c r="L53">
        <v>6.5</v>
      </c>
      <c r="M53">
        <v>161679.1</v>
      </c>
      <c r="N53">
        <v>2.1854</v>
      </c>
      <c r="O53">
        <v>203860.76</v>
      </c>
      <c r="P53">
        <v>-2E-3</v>
      </c>
      <c r="Q53">
        <v>2074714.12</v>
      </c>
      <c r="R53">
        <v>6.5019999999999998</v>
      </c>
      <c r="S53" t="s">
        <v>795</v>
      </c>
      <c r="T53">
        <v>2</v>
      </c>
      <c r="U53">
        <v>4</v>
      </c>
    </row>
    <row r="54" spans="1:21" x14ac:dyDescent="0.25">
      <c r="A54" t="s">
        <v>797</v>
      </c>
      <c r="B54" t="s">
        <v>599</v>
      </c>
      <c r="C54" t="s">
        <v>600</v>
      </c>
      <c r="D54" t="s">
        <v>739</v>
      </c>
      <c r="E54">
        <v>20</v>
      </c>
      <c r="F54">
        <v>6</v>
      </c>
      <c r="G54" t="s">
        <v>740</v>
      </c>
      <c r="H54">
        <v>749</v>
      </c>
      <c r="I54">
        <v>2275654.7599999998</v>
      </c>
      <c r="J54">
        <v>3038.26</v>
      </c>
      <c r="K54">
        <v>1060268</v>
      </c>
      <c r="L54">
        <v>6.47</v>
      </c>
      <c r="M54">
        <v>165029.70000000001</v>
      </c>
      <c r="N54">
        <v>2.1463000000000001</v>
      </c>
      <c r="O54">
        <v>200940.64</v>
      </c>
      <c r="P54">
        <v>-3.2000000000000001E-2</v>
      </c>
      <c r="Q54">
        <v>2074714.12</v>
      </c>
      <c r="R54">
        <v>6.5019999999999998</v>
      </c>
      <c r="S54" t="s">
        <v>795</v>
      </c>
      <c r="T54">
        <v>3</v>
      </c>
      <c r="U54">
        <v>5</v>
      </c>
    </row>
    <row r="55" spans="1:21" x14ac:dyDescent="0.25">
      <c r="A55" t="s">
        <v>798</v>
      </c>
      <c r="B55" t="s">
        <v>597</v>
      </c>
      <c r="C55" t="s">
        <v>601</v>
      </c>
      <c r="D55" t="s">
        <v>739</v>
      </c>
      <c r="E55">
        <v>15</v>
      </c>
      <c r="F55">
        <v>5</v>
      </c>
      <c r="G55" t="s">
        <v>740</v>
      </c>
      <c r="H55">
        <v>702</v>
      </c>
      <c r="I55">
        <v>2272317.62</v>
      </c>
      <c r="J55">
        <v>3236.92</v>
      </c>
      <c r="K55">
        <v>1047108</v>
      </c>
      <c r="L55">
        <v>6.5</v>
      </c>
      <c r="M55">
        <v>162594.5</v>
      </c>
      <c r="N55">
        <v>2.1701000000000001</v>
      </c>
      <c r="O55">
        <v>197603.5</v>
      </c>
      <c r="P55">
        <v>-2E-3</v>
      </c>
      <c r="Q55">
        <v>2074714.12</v>
      </c>
      <c r="R55">
        <v>6.5019999999999998</v>
      </c>
      <c r="S55" t="s">
        <v>795</v>
      </c>
      <c r="T55">
        <v>4</v>
      </c>
      <c r="U55">
        <v>6</v>
      </c>
    </row>
    <row r="56" spans="1:21" x14ac:dyDescent="0.25">
      <c r="A56" t="s">
        <v>799</v>
      </c>
      <c r="B56" t="s">
        <v>602</v>
      </c>
      <c r="C56" t="s">
        <v>603</v>
      </c>
      <c r="D56" t="s">
        <v>739</v>
      </c>
      <c r="E56">
        <v>20</v>
      </c>
      <c r="F56">
        <v>13</v>
      </c>
      <c r="G56" t="s">
        <v>740</v>
      </c>
      <c r="H56">
        <v>721</v>
      </c>
      <c r="I56">
        <v>2269105.67</v>
      </c>
      <c r="J56">
        <v>3147.16</v>
      </c>
      <c r="K56">
        <v>1059718</v>
      </c>
      <c r="L56">
        <v>6.5</v>
      </c>
      <c r="M56">
        <v>164156.79999999999</v>
      </c>
      <c r="N56">
        <v>2.1412</v>
      </c>
      <c r="O56">
        <v>194391.55</v>
      </c>
      <c r="P56">
        <v>-2E-3</v>
      </c>
      <c r="Q56">
        <v>2074714.12</v>
      </c>
      <c r="R56">
        <v>6.5019999999999998</v>
      </c>
      <c r="S56" t="s">
        <v>795</v>
      </c>
      <c r="T56">
        <v>5</v>
      </c>
      <c r="U56">
        <v>7</v>
      </c>
    </row>
    <row r="57" spans="1:21" x14ac:dyDescent="0.25">
      <c r="A57" t="s">
        <v>800</v>
      </c>
      <c r="B57" t="s">
        <v>604</v>
      </c>
      <c r="C57" t="s">
        <v>605</v>
      </c>
      <c r="D57" t="s">
        <v>739</v>
      </c>
      <c r="E57">
        <v>20</v>
      </c>
      <c r="F57">
        <v>6</v>
      </c>
      <c r="G57" t="s">
        <v>740</v>
      </c>
      <c r="H57">
        <v>705</v>
      </c>
      <c r="I57">
        <v>2256066.92</v>
      </c>
      <c r="J57">
        <v>3200.09</v>
      </c>
      <c r="K57">
        <v>1039157</v>
      </c>
      <c r="L57">
        <v>6.49</v>
      </c>
      <c r="M57">
        <v>161429.29999999999</v>
      </c>
      <c r="N57">
        <v>2.1711</v>
      </c>
      <c r="O57">
        <v>181352.8</v>
      </c>
      <c r="P57">
        <v>-1.2E-2</v>
      </c>
      <c r="Q57">
        <v>2074714.12</v>
      </c>
      <c r="R57">
        <v>6.5019999999999998</v>
      </c>
      <c r="S57" t="s">
        <v>795</v>
      </c>
      <c r="T57">
        <v>6</v>
      </c>
      <c r="U57">
        <v>8</v>
      </c>
    </row>
    <row r="58" spans="1:21" x14ac:dyDescent="0.25">
      <c r="A58" t="s">
        <v>801</v>
      </c>
      <c r="B58" t="s">
        <v>610</v>
      </c>
      <c r="C58" t="s">
        <v>596</v>
      </c>
      <c r="D58" t="s">
        <v>739</v>
      </c>
      <c r="E58">
        <v>3</v>
      </c>
      <c r="F58">
        <v>8</v>
      </c>
      <c r="G58" t="s">
        <v>740</v>
      </c>
      <c r="H58">
        <v>698</v>
      </c>
      <c r="I58">
        <v>2191488.37</v>
      </c>
      <c r="J58">
        <v>3139.67</v>
      </c>
      <c r="K58">
        <v>1023278</v>
      </c>
      <c r="L58">
        <v>6.46</v>
      </c>
      <c r="M58">
        <v>159819</v>
      </c>
      <c r="N58">
        <v>2.1415999999999999</v>
      </c>
      <c r="O58">
        <v>116774.25</v>
      </c>
      <c r="P58">
        <v>-4.2000000000000003E-2</v>
      </c>
      <c r="Q58">
        <v>2074714.12</v>
      </c>
      <c r="R58">
        <v>6.5019999999999998</v>
      </c>
      <c r="S58" t="s">
        <v>795</v>
      </c>
      <c r="T58">
        <v>7</v>
      </c>
      <c r="U58">
        <v>11</v>
      </c>
    </row>
    <row r="59" spans="1:21" x14ac:dyDescent="0.25">
      <c r="A59" t="s">
        <v>802</v>
      </c>
      <c r="B59" t="s">
        <v>611</v>
      </c>
      <c r="C59" t="s">
        <v>605</v>
      </c>
      <c r="D59" t="s">
        <v>739</v>
      </c>
      <c r="E59">
        <v>6</v>
      </c>
      <c r="F59">
        <v>8</v>
      </c>
      <c r="G59" t="s">
        <v>740</v>
      </c>
      <c r="H59">
        <v>687</v>
      </c>
      <c r="I59">
        <v>2185150.9</v>
      </c>
      <c r="J59">
        <v>3180.71</v>
      </c>
      <c r="K59">
        <v>1005486</v>
      </c>
      <c r="L59">
        <v>6.49</v>
      </c>
      <c r="M59">
        <v>155877.4</v>
      </c>
      <c r="N59">
        <v>2.1732</v>
      </c>
      <c r="O59">
        <v>110436.78</v>
      </c>
      <c r="P59">
        <v>-1.2E-2</v>
      </c>
      <c r="Q59">
        <v>2074714.12</v>
      </c>
      <c r="R59">
        <v>6.5019999999999998</v>
      </c>
      <c r="S59" t="s">
        <v>795</v>
      </c>
      <c r="T59">
        <v>8</v>
      </c>
      <c r="U59">
        <v>12</v>
      </c>
    </row>
    <row r="60" spans="1:21" x14ac:dyDescent="0.25">
      <c r="A60" t="s">
        <v>803</v>
      </c>
      <c r="B60" t="s">
        <v>612</v>
      </c>
      <c r="C60" t="s">
        <v>594</v>
      </c>
      <c r="D60" t="s">
        <v>739</v>
      </c>
      <c r="E60">
        <v>15</v>
      </c>
      <c r="F60">
        <v>14</v>
      </c>
      <c r="G60" t="s">
        <v>740</v>
      </c>
      <c r="H60">
        <v>699</v>
      </c>
      <c r="I60">
        <v>2184963.9</v>
      </c>
      <c r="J60">
        <v>3125.84</v>
      </c>
      <c r="K60">
        <v>1020091</v>
      </c>
      <c r="L60">
        <v>6.5</v>
      </c>
      <c r="M60">
        <v>158483.1</v>
      </c>
      <c r="N60">
        <v>2.1419000000000001</v>
      </c>
      <c r="O60">
        <v>110249.78</v>
      </c>
      <c r="P60">
        <v>-2E-3</v>
      </c>
      <c r="Q60">
        <v>2074714.12</v>
      </c>
      <c r="R60">
        <v>6.5019999999999998</v>
      </c>
      <c r="S60" t="s">
        <v>795</v>
      </c>
      <c r="T60">
        <v>9</v>
      </c>
      <c r="U60">
        <v>13</v>
      </c>
    </row>
    <row r="61" spans="1:21" x14ac:dyDescent="0.25">
      <c r="A61" t="s">
        <v>804</v>
      </c>
      <c r="B61" t="s">
        <v>613</v>
      </c>
      <c r="C61" t="s">
        <v>614</v>
      </c>
      <c r="D61" t="s">
        <v>739</v>
      </c>
      <c r="E61">
        <v>13</v>
      </c>
      <c r="F61">
        <v>12</v>
      </c>
      <c r="G61" t="s">
        <v>740</v>
      </c>
      <c r="H61">
        <v>685</v>
      </c>
      <c r="I61">
        <v>2184125.54</v>
      </c>
      <c r="J61">
        <v>3188.5</v>
      </c>
      <c r="K61">
        <v>1006848</v>
      </c>
      <c r="L61">
        <v>6.46</v>
      </c>
      <c r="M61">
        <v>157016</v>
      </c>
      <c r="N61">
        <v>2.1692999999999998</v>
      </c>
      <c r="O61">
        <v>109411.42</v>
      </c>
      <c r="P61">
        <v>-4.2000000000000003E-2</v>
      </c>
      <c r="Q61">
        <v>2074714.12</v>
      </c>
      <c r="R61">
        <v>6.5019999999999998</v>
      </c>
      <c r="S61" t="s">
        <v>795</v>
      </c>
      <c r="T61">
        <v>10</v>
      </c>
      <c r="U61">
        <v>14</v>
      </c>
    </row>
    <row r="62" spans="1:21" x14ac:dyDescent="0.25">
      <c r="A62" t="s">
        <v>805</v>
      </c>
      <c r="B62" t="s">
        <v>621</v>
      </c>
      <c r="C62" t="s">
        <v>622</v>
      </c>
      <c r="D62" t="s">
        <v>739</v>
      </c>
      <c r="E62">
        <v>21</v>
      </c>
      <c r="F62">
        <v>11</v>
      </c>
      <c r="G62" t="s">
        <v>740</v>
      </c>
      <c r="H62">
        <v>691</v>
      </c>
      <c r="I62">
        <v>2178150.6800000002</v>
      </c>
      <c r="J62">
        <v>3152.17</v>
      </c>
      <c r="K62">
        <v>1005046</v>
      </c>
      <c r="L62">
        <v>6.49</v>
      </c>
      <c r="M62">
        <v>155905.60000000001</v>
      </c>
      <c r="N62">
        <v>2.1671999999999998</v>
      </c>
      <c r="O62">
        <v>103436.56</v>
      </c>
      <c r="P62">
        <v>-1.2E-2</v>
      </c>
      <c r="Q62">
        <v>2074714.12</v>
      </c>
      <c r="R62">
        <v>6.5019999999999998</v>
      </c>
      <c r="S62" t="s">
        <v>795</v>
      </c>
      <c r="T62">
        <v>11</v>
      </c>
      <c r="U62">
        <v>18</v>
      </c>
    </row>
    <row r="63" spans="1:21" x14ac:dyDescent="0.25">
      <c r="A63" t="s">
        <v>806</v>
      </c>
      <c r="B63" t="s">
        <v>623</v>
      </c>
      <c r="C63" t="s">
        <v>622</v>
      </c>
      <c r="D63" t="s">
        <v>739</v>
      </c>
      <c r="E63">
        <v>11</v>
      </c>
      <c r="F63">
        <v>5</v>
      </c>
      <c r="G63" t="s">
        <v>740</v>
      </c>
      <c r="H63">
        <v>707</v>
      </c>
      <c r="I63">
        <v>2174425.86</v>
      </c>
      <c r="J63">
        <v>3075.57</v>
      </c>
      <c r="K63">
        <v>1013516</v>
      </c>
      <c r="L63">
        <v>6.5</v>
      </c>
      <c r="M63">
        <v>157055.5</v>
      </c>
      <c r="N63">
        <v>2.1454</v>
      </c>
      <c r="O63">
        <v>99711.74</v>
      </c>
      <c r="P63">
        <v>-2E-3</v>
      </c>
      <c r="Q63">
        <v>2074714.12</v>
      </c>
      <c r="R63">
        <v>6.5019999999999998</v>
      </c>
      <c r="S63" t="s">
        <v>795</v>
      </c>
      <c r="T63">
        <v>12</v>
      </c>
      <c r="U63">
        <v>19</v>
      </c>
    </row>
    <row r="64" spans="1:21" x14ac:dyDescent="0.25">
      <c r="A64" t="s">
        <v>807</v>
      </c>
      <c r="B64" t="s">
        <v>624</v>
      </c>
      <c r="C64" t="s">
        <v>600</v>
      </c>
      <c r="D64" t="s">
        <v>739</v>
      </c>
      <c r="E64">
        <v>21</v>
      </c>
      <c r="F64">
        <v>12</v>
      </c>
      <c r="G64" t="s">
        <v>740</v>
      </c>
      <c r="H64">
        <v>711</v>
      </c>
      <c r="I64">
        <v>2173929.54</v>
      </c>
      <c r="J64">
        <v>3057.57</v>
      </c>
      <c r="K64">
        <v>1018946</v>
      </c>
      <c r="L64">
        <v>6.49</v>
      </c>
      <c r="M64">
        <v>158191.79999999999</v>
      </c>
      <c r="N64">
        <v>2.1335000000000002</v>
      </c>
      <c r="O64">
        <v>99215.42</v>
      </c>
      <c r="P64">
        <v>-1.2E-2</v>
      </c>
      <c r="Q64">
        <v>2074714.12</v>
      </c>
      <c r="R64">
        <v>6.5019999999999998</v>
      </c>
      <c r="S64" t="s">
        <v>795</v>
      </c>
      <c r="T64">
        <v>13</v>
      </c>
      <c r="U64">
        <v>20</v>
      </c>
    </row>
    <row r="65" spans="1:21" x14ac:dyDescent="0.25">
      <c r="A65" t="s">
        <v>808</v>
      </c>
      <c r="B65" t="s">
        <v>626</v>
      </c>
      <c r="C65" t="s">
        <v>627</v>
      </c>
      <c r="D65" t="s">
        <v>739</v>
      </c>
      <c r="E65">
        <v>17</v>
      </c>
      <c r="F65">
        <v>5</v>
      </c>
      <c r="G65" t="s">
        <v>740</v>
      </c>
      <c r="H65">
        <v>708</v>
      </c>
      <c r="I65">
        <v>2166574.42</v>
      </c>
      <c r="J65">
        <v>3060.13</v>
      </c>
      <c r="K65">
        <v>1009793</v>
      </c>
      <c r="L65">
        <v>6.49</v>
      </c>
      <c r="M65">
        <v>157474.29999999999</v>
      </c>
      <c r="N65">
        <v>2.1456</v>
      </c>
      <c r="O65">
        <v>91860.3</v>
      </c>
      <c r="P65">
        <v>-1.2E-2</v>
      </c>
      <c r="Q65">
        <v>2074714.12</v>
      </c>
      <c r="R65">
        <v>6.5019999999999998</v>
      </c>
      <c r="S65" t="s">
        <v>795</v>
      </c>
      <c r="T65">
        <v>14</v>
      </c>
      <c r="U65">
        <v>22</v>
      </c>
    </row>
    <row r="66" spans="1:21" x14ac:dyDescent="0.25">
      <c r="A66" t="s">
        <v>809</v>
      </c>
      <c r="B66" t="s">
        <v>632</v>
      </c>
      <c r="C66" t="s">
        <v>607</v>
      </c>
      <c r="D66" t="s">
        <v>739</v>
      </c>
      <c r="E66">
        <v>18</v>
      </c>
      <c r="F66">
        <v>11</v>
      </c>
      <c r="G66" t="s">
        <v>740</v>
      </c>
      <c r="H66">
        <v>685</v>
      </c>
      <c r="I66">
        <v>2157649.66</v>
      </c>
      <c r="J66">
        <v>3149.85</v>
      </c>
      <c r="K66">
        <v>1000988</v>
      </c>
      <c r="L66">
        <v>6.49</v>
      </c>
      <c r="M66">
        <v>155174</v>
      </c>
      <c r="N66">
        <v>2.1555</v>
      </c>
      <c r="O66">
        <v>82935.539999999994</v>
      </c>
      <c r="P66">
        <v>-1.2E-2</v>
      </c>
      <c r="Q66">
        <v>2074714.12</v>
      </c>
      <c r="R66">
        <v>6.5019999999999998</v>
      </c>
      <c r="S66" t="s">
        <v>795</v>
      </c>
      <c r="T66">
        <v>15</v>
      </c>
      <c r="U66">
        <v>26</v>
      </c>
    </row>
    <row r="67" spans="1:21" x14ac:dyDescent="0.25">
      <c r="A67" t="s">
        <v>810</v>
      </c>
      <c r="B67" t="s">
        <v>634</v>
      </c>
      <c r="C67" t="s">
        <v>627</v>
      </c>
      <c r="D67" t="s">
        <v>739</v>
      </c>
      <c r="E67">
        <v>15</v>
      </c>
      <c r="F67">
        <v>12</v>
      </c>
      <c r="G67" t="s">
        <v>740</v>
      </c>
      <c r="H67">
        <v>696</v>
      </c>
      <c r="I67">
        <v>2153396.5499999998</v>
      </c>
      <c r="J67">
        <v>3093.96</v>
      </c>
      <c r="K67">
        <v>998105</v>
      </c>
      <c r="L67">
        <v>6.5</v>
      </c>
      <c r="M67">
        <v>154117.5</v>
      </c>
      <c r="N67">
        <v>2.1575000000000002</v>
      </c>
      <c r="O67">
        <v>78682.429999999993</v>
      </c>
      <c r="P67">
        <v>-2E-3</v>
      </c>
      <c r="Q67">
        <v>2074714.12</v>
      </c>
      <c r="R67">
        <v>6.5019999999999998</v>
      </c>
      <c r="S67" t="s">
        <v>795</v>
      </c>
      <c r="T67">
        <v>16</v>
      </c>
      <c r="U67">
        <v>28</v>
      </c>
    </row>
    <row r="68" spans="1:21" x14ac:dyDescent="0.25">
      <c r="A68" t="s">
        <v>811</v>
      </c>
      <c r="B68" t="s">
        <v>635</v>
      </c>
      <c r="C68" t="s">
        <v>609</v>
      </c>
      <c r="D68" t="s">
        <v>739</v>
      </c>
      <c r="E68">
        <v>14</v>
      </c>
      <c r="F68">
        <v>12</v>
      </c>
      <c r="G68" t="s">
        <v>740</v>
      </c>
      <c r="H68">
        <v>710</v>
      </c>
      <c r="I68">
        <v>2152410.06</v>
      </c>
      <c r="J68">
        <v>3031.56</v>
      </c>
      <c r="K68">
        <v>1009694</v>
      </c>
      <c r="L68">
        <v>6.49</v>
      </c>
      <c r="M68">
        <v>156986</v>
      </c>
      <c r="N68">
        <v>2.1316999999999999</v>
      </c>
      <c r="O68">
        <v>77695.94</v>
      </c>
      <c r="P68">
        <v>-1.2E-2</v>
      </c>
      <c r="Q68">
        <v>2074714.12</v>
      </c>
      <c r="R68">
        <v>6.5019999999999998</v>
      </c>
      <c r="S68" t="s">
        <v>795</v>
      </c>
      <c r="T68">
        <v>17</v>
      </c>
      <c r="U68">
        <v>29</v>
      </c>
    </row>
    <row r="69" spans="1:21" x14ac:dyDescent="0.25">
      <c r="A69" t="s">
        <v>812</v>
      </c>
      <c r="B69" t="s">
        <v>636</v>
      </c>
      <c r="C69" t="s">
        <v>629</v>
      </c>
      <c r="D69" t="s">
        <v>739</v>
      </c>
      <c r="E69">
        <v>24</v>
      </c>
      <c r="F69">
        <v>5</v>
      </c>
      <c r="G69" t="s">
        <v>740</v>
      </c>
      <c r="H69">
        <v>680</v>
      </c>
      <c r="I69">
        <v>2151080.12</v>
      </c>
      <c r="J69">
        <v>3163.35</v>
      </c>
      <c r="K69">
        <v>1000958</v>
      </c>
      <c r="L69">
        <v>6.5</v>
      </c>
      <c r="M69">
        <v>155980.70000000001</v>
      </c>
      <c r="N69">
        <v>2.149</v>
      </c>
      <c r="O69">
        <v>76366</v>
      </c>
      <c r="P69">
        <v>-2E-3</v>
      </c>
      <c r="Q69">
        <v>2074714.12</v>
      </c>
      <c r="R69">
        <v>6.5019999999999998</v>
      </c>
      <c r="S69" t="s">
        <v>795</v>
      </c>
      <c r="T69">
        <v>18</v>
      </c>
      <c r="U69">
        <v>30</v>
      </c>
    </row>
    <row r="70" spans="1:21" x14ac:dyDescent="0.25">
      <c r="A70" t="s">
        <v>813</v>
      </c>
      <c r="B70" t="s">
        <v>637</v>
      </c>
      <c r="C70" t="s">
        <v>638</v>
      </c>
      <c r="D70" t="s">
        <v>739</v>
      </c>
      <c r="E70">
        <v>7</v>
      </c>
      <c r="F70">
        <v>9</v>
      </c>
      <c r="G70" t="s">
        <v>740</v>
      </c>
      <c r="H70">
        <v>697</v>
      </c>
      <c r="I70">
        <v>2150269.5299999998</v>
      </c>
      <c r="J70">
        <v>3085.04</v>
      </c>
      <c r="K70">
        <v>1007537</v>
      </c>
      <c r="L70">
        <v>6.5</v>
      </c>
      <c r="M70">
        <v>156517.9</v>
      </c>
      <c r="N70">
        <v>2.1341999999999999</v>
      </c>
      <c r="O70">
        <v>75555.41</v>
      </c>
      <c r="P70">
        <v>-2E-3</v>
      </c>
      <c r="Q70">
        <v>2074714.12</v>
      </c>
      <c r="R70">
        <v>6.5019999999999998</v>
      </c>
      <c r="S70" t="s">
        <v>795</v>
      </c>
      <c r="T70">
        <v>19</v>
      </c>
      <c r="U70">
        <v>31</v>
      </c>
    </row>
    <row r="71" spans="1:21" x14ac:dyDescent="0.25">
      <c r="A71" t="s">
        <v>814</v>
      </c>
      <c r="B71" t="s">
        <v>641</v>
      </c>
      <c r="C71" t="s">
        <v>594</v>
      </c>
      <c r="D71" t="s">
        <v>739</v>
      </c>
      <c r="E71">
        <v>23</v>
      </c>
      <c r="F71">
        <v>6</v>
      </c>
      <c r="G71" t="s">
        <v>740</v>
      </c>
      <c r="H71">
        <v>709</v>
      </c>
      <c r="I71">
        <v>2144658.9300000002</v>
      </c>
      <c r="J71">
        <v>3024.91</v>
      </c>
      <c r="K71">
        <v>998116</v>
      </c>
      <c r="L71">
        <v>6.49</v>
      </c>
      <c r="M71">
        <v>155191.5</v>
      </c>
      <c r="N71">
        <v>2.1486999999999998</v>
      </c>
      <c r="O71">
        <v>69944.81</v>
      </c>
      <c r="P71">
        <v>-1.2E-2</v>
      </c>
      <c r="Q71">
        <v>2074714.12</v>
      </c>
      <c r="R71">
        <v>6.5019999999999998</v>
      </c>
      <c r="S71" t="s">
        <v>795</v>
      </c>
      <c r="T71">
        <v>20</v>
      </c>
      <c r="U71">
        <v>34</v>
      </c>
    </row>
    <row r="72" spans="1:21" x14ac:dyDescent="0.25">
      <c r="A72" t="s">
        <v>815</v>
      </c>
      <c r="B72" t="s">
        <v>642</v>
      </c>
      <c r="C72" t="s">
        <v>643</v>
      </c>
      <c r="D72" t="s">
        <v>739</v>
      </c>
      <c r="E72">
        <v>5</v>
      </c>
      <c r="F72">
        <v>7</v>
      </c>
      <c r="G72" t="s">
        <v>740</v>
      </c>
      <c r="H72">
        <v>666</v>
      </c>
      <c r="I72">
        <v>2143070.4300000002</v>
      </c>
      <c r="J72">
        <v>3217.82</v>
      </c>
      <c r="K72">
        <v>991294</v>
      </c>
      <c r="L72">
        <v>6.48</v>
      </c>
      <c r="M72">
        <v>154193.9</v>
      </c>
      <c r="N72">
        <v>2.1619000000000002</v>
      </c>
      <c r="O72">
        <v>68356.31</v>
      </c>
      <c r="P72">
        <v>-2.1999999999999999E-2</v>
      </c>
      <c r="Q72">
        <v>2074714.12</v>
      </c>
      <c r="R72">
        <v>6.5019999999999998</v>
      </c>
      <c r="S72" t="s">
        <v>795</v>
      </c>
      <c r="T72">
        <v>21</v>
      </c>
      <c r="U72">
        <v>35</v>
      </c>
    </row>
    <row r="73" spans="1:21" x14ac:dyDescent="0.25">
      <c r="A73" t="s">
        <v>816</v>
      </c>
      <c r="B73" t="s">
        <v>639</v>
      </c>
      <c r="C73" t="s">
        <v>627</v>
      </c>
      <c r="D73" t="s">
        <v>739</v>
      </c>
      <c r="E73">
        <v>15</v>
      </c>
      <c r="F73">
        <v>14</v>
      </c>
      <c r="G73" t="s">
        <v>740</v>
      </c>
      <c r="H73">
        <v>711</v>
      </c>
      <c r="I73">
        <v>2143055.4</v>
      </c>
      <c r="J73">
        <v>3014.14</v>
      </c>
      <c r="K73">
        <v>999565</v>
      </c>
      <c r="L73">
        <v>6.47</v>
      </c>
      <c r="M73">
        <v>155708.79999999999</v>
      </c>
      <c r="N73">
        <v>2.1440000000000001</v>
      </c>
      <c r="O73">
        <v>68341.279999999999</v>
      </c>
      <c r="P73">
        <v>-3.2000000000000001E-2</v>
      </c>
      <c r="Q73">
        <v>2074714.12</v>
      </c>
      <c r="R73">
        <v>6.5019999999999998</v>
      </c>
      <c r="S73" t="s">
        <v>795</v>
      </c>
      <c r="T73">
        <v>22</v>
      </c>
      <c r="U73">
        <v>36</v>
      </c>
    </row>
    <row r="74" spans="1:21" x14ac:dyDescent="0.25">
      <c r="A74" t="s">
        <v>817</v>
      </c>
      <c r="B74" t="s">
        <v>644</v>
      </c>
      <c r="C74" t="s">
        <v>600</v>
      </c>
      <c r="D74" t="s">
        <v>739</v>
      </c>
      <c r="E74">
        <v>9</v>
      </c>
      <c r="F74">
        <v>7</v>
      </c>
      <c r="G74" t="s">
        <v>740</v>
      </c>
      <c r="H74">
        <v>683</v>
      </c>
      <c r="I74">
        <v>2136838.13</v>
      </c>
      <c r="J74">
        <v>3128.61</v>
      </c>
      <c r="K74">
        <v>999301</v>
      </c>
      <c r="L74">
        <v>6.5</v>
      </c>
      <c r="M74">
        <v>155045.9</v>
      </c>
      <c r="N74">
        <v>2.1383000000000001</v>
      </c>
      <c r="O74">
        <v>62124.01</v>
      </c>
      <c r="P74">
        <v>-2E-3</v>
      </c>
      <c r="Q74">
        <v>2074714.12</v>
      </c>
      <c r="R74">
        <v>6.5019999999999998</v>
      </c>
      <c r="S74" t="s">
        <v>795</v>
      </c>
      <c r="T74">
        <v>23</v>
      </c>
      <c r="U74">
        <v>37</v>
      </c>
    </row>
    <row r="75" spans="1:21" x14ac:dyDescent="0.25">
      <c r="A75" t="s">
        <v>818</v>
      </c>
      <c r="B75" t="s">
        <v>615</v>
      </c>
      <c r="C75" t="s">
        <v>605</v>
      </c>
      <c r="D75" t="s">
        <v>739</v>
      </c>
      <c r="E75">
        <v>20</v>
      </c>
      <c r="F75">
        <v>8</v>
      </c>
      <c r="G75" t="s">
        <v>740</v>
      </c>
      <c r="H75">
        <v>692</v>
      </c>
      <c r="I75">
        <v>2136656.62</v>
      </c>
      <c r="J75">
        <v>3087.65</v>
      </c>
      <c r="K75">
        <v>979155</v>
      </c>
      <c r="L75">
        <v>6.48</v>
      </c>
      <c r="M75">
        <v>152817.1</v>
      </c>
      <c r="N75">
        <v>2.1821000000000002</v>
      </c>
      <c r="O75">
        <v>61942.5</v>
      </c>
      <c r="P75">
        <v>-2.1999999999999999E-2</v>
      </c>
      <c r="Q75">
        <v>2074714.12</v>
      </c>
      <c r="R75">
        <v>6.5019999999999998</v>
      </c>
      <c r="S75" t="s">
        <v>795</v>
      </c>
      <c r="T75">
        <v>24</v>
      </c>
      <c r="U75">
        <v>38</v>
      </c>
    </row>
    <row r="76" spans="1:21" x14ac:dyDescent="0.25">
      <c r="A76" t="s">
        <v>819</v>
      </c>
      <c r="B76" t="s">
        <v>645</v>
      </c>
      <c r="C76" t="s">
        <v>646</v>
      </c>
      <c r="D76" t="s">
        <v>739</v>
      </c>
      <c r="E76">
        <v>5</v>
      </c>
      <c r="F76">
        <v>11</v>
      </c>
      <c r="G76" t="s">
        <v>740</v>
      </c>
      <c r="H76">
        <v>672</v>
      </c>
      <c r="I76">
        <v>2136114.4900000002</v>
      </c>
      <c r="J76">
        <v>3178.74</v>
      </c>
      <c r="K76">
        <v>988845</v>
      </c>
      <c r="L76">
        <v>6.48</v>
      </c>
      <c r="M76">
        <v>154154.20000000001</v>
      </c>
      <c r="N76">
        <v>2.1602000000000001</v>
      </c>
      <c r="O76">
        <v>61400.37</v>
      </c>
      <c r="P76">
        <v>-2.1999999999999999E-2</v>
      </c>
      <c r="Q76">
        <v>2074714.12</v>
      </c>
      <c r="R76">
        <v>6.5019999999999998</v>
      </c>
      <c r="S76" t="s">
        <v>795</v>
      </c>
      <c r="T76">
        <v>25</v>
      </c>
      <c r="U76">
        <v>39</v>
      </c>
    </row>
    <row r="77" spans="1:21" x14ac:dyDescent="0.25">
      <c r="A77" t="s">
        <v>820</v>
      </c>
      <c r="B77" t="s">
        <v>648</v>
      </c>
      <c r="C77" t="s">
        <v>614</v>
      </c>
      <c r="D77" t="s">
        <v>739</v>
      </c>
      <c r="E77">
        <v>3</v>
      </c>
      <c r="F77">
        <v>11</v>
      </c>
      <c r="G77" t="s">
        <v>740</v>
      </c>
      <c r="H77">
        <v>687</v>
      </c>
      <c r="I77">
        <v>2120204.9700000002</v>
      </c>
      <c r="J77">
        <v>3086.18</v>
      </c>
      <c r="K77">
        <v>986215</v>
      </c>
      <c r="L77">
        <v>6.49</v>
      </c>
      <c r="M77">
        <v>153855</v>
      </c>
      <c r="N77">
        <v>2.1497999999999999</v>
      </c>
      <c r="O77">
        <v>45490.85</v>
      </c>
      <c r="P77">
        <v>-1.2E-2</v>
      </c>
      <c r="Q77">
        <v>2074714.12</v>
      </c>
      <c r="R77">
        <v>6.5019999999999998</v>
      </c>
      <c r="S77" t="s">
        <v>795</v>
      </c>
      <c r="T77">
        <v>26</v>
      </c>
      <c r="U77">
        <v>41</v>
      </c>
    </row>
    <row r="78" spans="1:21" x14ac:dyDescent="0.25">
      <c r="A78" t="s">
        <v>821</v>
      </c>
      <c r="B78" t="s">
        <v>650</v>
      </c>
      <c r="C78" t="s">
        <v>596</v>
      </c>
      <c r="D78" t="s">
        <v>739</v>
      </c>
      <c r="E78">
        <v>14</v>
      </c>
      <c r="F78">
        <v>9</v>
      </c>
      <c r="G78" t="s">
        <v>740</v>
      </c>
      <c r="H78">
        <v>701</v>
      </c>
      <c r="I78">
        <v>2118373.98</v>
      </c>
      <c r="J78">
        <v>3021.93</v>
      </c>
      <c r="K78">
        <v>973944</v>
      </c>
      <c r="L78">
        <v>6.45</v>
      </c>
      <c r="M78">
        <v>152574.70000000001</v>
      </c>
      <c r="N78">
        <v>2.1749999999999998</v>
      </c>
      <c r="O78">
        <v>43659.86</v>
      </c>
      <c r="P78">
        <v>-5.1999999999999998E-2</v>
      </c>
      <c r="Q78">
        <v>2074714.12</v>
      </c>
      <c r="R78">
        <v>6.5019999999999998</v>
      </c>
      <c r="S78" t="s">
        <v>795</v>
      </c>
      <c r="T78">
        <v>27</v>
      </c>
      <c r="U78">
        <v>43</v>
      </c>
    </row>
    <row r="79" spans="1:21" x14ac:dyDescent="0.25">
      <c r="A79" t="s">
        <v>822</v>
      </c>
      <c r="B79" t="s">
        <v>652</v>
      </c>
      <c r="C79" t="s">
        <v>627</v>
      </c>
      <c r="D79" t="s">
        <v>739</v>
      </c>
      <c r="E79">
        <v>15</v>
      </c>
      <c r="F79">
        <v>8</v>
      </c>
      <c r="G79" t="s">
        <v>740</v>
      </c>
      <c r="H79">
        <v>694</v>
      </c>
      <c r="I79">
        <v>2111290.9300000002</v>
      </c>
      <c r="J79">
        <v>3042.21</v>
      </c>
      <c r="K79">
        <v>986780</v>
      </c>
      <c r="L79">
        <v>6.49</v>
      </c>
      <c r="M79">
        <v>153398.9</v>
      </c>
      <c r="N79">
        <v>2.1396000000000002</v>
      </c>
      <c r="O79">
        <v>36576.81</v>
      </c>
      <c r="P79">
        <v>-1.2E-2</v>
      </c>
      <c r="Q79">
        <v>2074714.12</v>
      </c>
      <c r="R79">
        <v>6.5019999999999998</v>
      </c>
      <c r="S79" t="s">
        <v>795</v>
      </c>
      <c r="T79">
        <v>28</v>
      </c>
      <c r="U79">
        <v>45</v>
      </c>
    </row>
    <row r="80" spans="1:21" x14ac:dyDescent="0.25">
      <c r="A80" t="s">
        <v>823</v>
      </c>
      <c r="B80" t="s">
        <v>653</v>
      </c>
      <c r="C80" t="s">
        <v>603</v>
      </c>
      <c r="D80" t="s">
        <v>739</v>
      </c>
      <c r="E80">
        <v>6</v>
      </c>
      <c r="F80">
        <v>14</v>
      </c>
      <c r="G80" t="s">
        <v>740</v>
      </c>
      <c r="H80">
        <v>688</v>
      </c>
      <c r="I80">
        <v>2111182.3199999998</v>
      </c>
      <c r="J80">
        <v>3068.58</v>
      </c>
      <c r="K80">
        <v>979607</v>
      </c>
      <c r="L80">
        <v>6.49</v>
      </c>
      <c r="M80">
        <v>152232.4</v>
      </c>
      <c r="N80">
        <v>2.1551</v>
      </c>
      <c r="O80">
        <v>36468.199999999997</v>
      </c>
      <c r="P80">
        <v>-1.2E-2</v>
      </c>
      <c r="Q80">
        <v>2074714.12</v>
      </c>
      <c r="R80">
        <v>6.5019999999999998</v>
      </c>
      <c r="S80" t="s">
        <v>795</v>
      </c>
      <c r="T80">
        <v>29</v>
      </c>
      <c r="U80">
        <v>46</v>
      </c>
    </row>
    <row r="81" spans="1:21" x14ac:dyDescent="0.25">
      <c r="A81" t="s">
        <v>824</v>
      </c>
      <c r="B81" t="s">
        <v>658</v>
      </c>
      <c r="C81" t="s">
        <v>609</v>
      </c>
      <c r="D81" t="s">
        <v>739</v>
      </c>
      <c r="E81">
        <v>7</v>
      </c>
      <c r="F81">
        <v>13</v>
      </c>
      <c r="G81" t="s">
        <v>740</v>
      </c>
      <c r="H81">
        <v>699</v>
      </c>
      <c r="I81">
        <v>2103972.67</v>
      </c>
      <c r="J81">
        <v>3009.98</v>
      </c>
      <c r="K81">
        <v>984850</v>
      </c>
      <c r="L81">
        <v>6.5</v>
      </c>
      <c r="M81">
        <v>152491</v>
      </c>
      <c r="N81">
        <v>2.1362999999999999</v>
      </c>
      <c r="O81">
        <v>29258.55</v>
      </c>
      <c r="P81">
        <v>-2E-3</v>
      </c>
      <c r="Q81">
        <v>2074714.12</v>
      </c>
      <c r="R81">
        <v>6.5019999999999998</v>
      </c>
      <c r="S81" t="s">
        <v>795</v>
      </c>
      <c r="T81">
        <v>30</v>
      </c>
      <c r="U81">
        <v>51</v>
      </c>
    </row>
    <row r="82" spans="1:21" x14ac:dyDescent="0.25">
      <c r="A82" t="s">
        <v>825</v>
      </c>
      <c r="B82" t="s">
        <v>659</v>
      </c>
      <c r="C82" t="s">
        <v>629</v>
      </c>
      <c r="D82" t="s">
        <v>739</v>
      </c>
      <c r="E82">
        <v>11</v>
      </c>
      <c r="F82">
        <v>14</v>
      </c>
      <c r="G82" t="s">
        <v>740</v>
      </c>
      <c r="H82">
        <v>668</v>
      </c>
      <c r="I82">
        <v>2103087.31</v>
      </c>
      <c r="J82">
        <v>3148.33</v>
      </c>
      <c r="K82">
        <v>974743</v>
      </c>
      <c r="L82">
        <v>6.48</v>
      </c>
      <c r="M82">
        <v>151340.4</v>
      </c>
      <c r="N82">
        <v>2.1576</v>
      </c>
      <c r="O82">
        <v>28373.19</v>
      </c>
      <c r="P82">
        <v>-2.1999999999999999E-2</v>
      </c>
      <c r="Q82">
        <v>2074714.12</v>
      </c>
      <c r="R82">
        <v>6.5019999999999998</v>
      </c>
      <c r="S82" t="s">
        <v>795</v>
      </c>
      <c r="T82">
        <v>31</v>
      </c>
      <c r="U82">
        <v>52</v>
      </c>
    </row>
    <row r="83" spans="1:21" x14ac:dyDescent="0.25">
      <c r="A83" t="s">
        <v>826</v>
      </c>
      <c r="B83" t="s">
        <v>661</v>
      </c>
      <c r="C83" t="s">
        <v>627</v>
      </c>
      <c r="D83" t="s">
        <v>739</v>
      </c>
      <c r="E83">
        <v>2</v>
      </c>
      <c r="F83">
        <v>12</v>
      </c>
      <c r="G83" t="s">
        <v>740</v>
      </c>
      <c r="H83">
        <v>668</v>
      </c>
      <c r="I83">
        <v>2098126.2200000002</v>
      </c>
      <c r="J83">
        <v>3140.91</v>
      </c>
      <c r="K83">
        <v>975719</v>
      </c>
      <c r="L83">
        <v>6.48</v>
      </c>
      <c r="M83">
        <v>151358.1</v>
      </c>
      <c r="N83">
        <v>2.1503000000000001</v>
      </c>
      <c r="O83">
        <v>23412.1</v>
      </c>
      <c r="P83">
        <v>-2.1999999999999999E-2</v>
      </c>
      <c r="Q83">
        <v>2074714.12</v>
      </c>
      <c r="R83">
        <v>6.5019999999999998</v>
      </c>
      <c r="S83" t="s">
        <v>795</v>
      </c>
      <c r="T83">
        <v>32</v>
      </c>
      <c r="U83">
        <v>54</v>
      </c>
    </row>
    <row r="84" spans="1:21" x14ac:dyDescent="0.25">
      <c r="A84" t="s">
        <v>827</v>
      </c>
      <c r="B84" t="s">
        <v>662</v>
      </c>
      <c r="C84" t="s">
        <v>622</v>
      </c>
      <c r="D84" t="s">
        <v>739</v>
      </c>
      <c r="E84">
        <v>4</v>
      </c>
      <c r="F84">
        <v>5</v>
      </c>
      <c r="G84" t="s">
        <v>740</v>
      </c>
      <c r="H84">
        <v>678</v>
      </c>
      <c r="I84">
        <v>2097743.2400000002</v>
      </c>
      <c r="J84">
        <v>3094.02</v>
      </c>
      <c r="K84">
        <v>970195</v>
      </c>
      <c r="L84">
        <v>6.5</v>
      </c>
      <c r="M84">
        <v>150227.6</v>
      </c>
      <c r="N84">
        <v>2.1621999999999999</v>
      </c>
      <c r="O84">
        <v>23029.119999999999</v>
      </c>
      <c r="P84">
        <v>-2E-3</v>
      </c>
      <c r="Q84">
        <v>2074714.12</v>
      </c>
      <c r="R84">
        <v>6.5019999999999998</v>
      </c>
      <c r="S84" t="s">
        <v>795</v>
      </c>
      <c r="T84">
        <v>33</v>
      </c>
      <c r="U84">
        <v>55</v>
      </c>
    </row>
    <row r="85" spans="1:21" x14ac:dyDescent="0.25">
      <c r="A85" t="s">
        <v>828</v>
      </c>
      <c r="B85" t="s">
        <v>663</v>
      </c>
      <c r="C85" t="s">
        <v>664</v>
      </c>
      <c r="D85" t="s">
        <v>739</v>
      </c>
      <c r="E85">
        <v>15</v>
      </c>
      <c r="F85">
        <v>7</v>
      </c>
      <c r="G85" t="s">
        <v>740</v>
      </c>
      <c r="H85">
        <v>696</v>
      </c>
      <c r="I85">
        <v>2095700.89</v>
      </c>
      <c r="J85">
        <v>3011.06</v>
      </c>
      <c r="K85">
        <v>976313</v>
      </c>
      <c r="L85">
        <v>6.49</v>
      </c>
      <c r="M85">
        <v>151665.5</v>
      </c>
      <c r="N85">
        <v>2.1465000000000001</v>
      </c>
      <c r="O85">
        <v>20986.77</v>
      </c>
      <c r="P85">
        <v>-1.2E-2</v>
      </c>
      <c r="Q85">
        <v>2074714.12</v>
      </c>
      <c r="R85">
        <v>6.5019999999999998</v>
      </c>
      <c r="S85" t="s">
        <v>795</v>
      </c>
      <c r="T85">
        <v>34</v>
      </c>
      <c r="U85">
        <v>58</v>
      </c>
    </row>
    <row r="86" spans="1:21" x14ac:dyDescent="0.25">
      <c r="A86" t="s">
        <v>829</v>
      </c>
      <c r="B86" t="s">
        <v>654</v>
      </c>
      <c r="C86" t="s">
        <v>600</v>
      </c>
      <c r="D86" t="s">
        <v>739</v>
      </c>
      <c r="E86">
        <v>17</v>
      </c>
      <c r="F86">
        <v>7</v>
      </c>
      <c r="G86" t="s">
        <v>740</v>
      </c>
      <c r="H86">
        <v>689</v>
      </c>
      <c r="I86">
        <v>2094600.86</v>
      </c>
      <c r="J86">
        <v>3040.06</v>
      </c>
      <c r="K86">
        <v>976130</v>
      </c>
      <c r="L86">
        <v>6.5</v>
      </c>
      <c r="M86">
        <v>151198.5</v>
      </c>
      <c r="N86">
        <v>2.1457999999999999</v>
      </c>
      <c r="O86">
        <v>19886.740000000002</v>
      </c>
      <c r="P86">
        <v>-2E-3</v>
      </c>
      <c r="Q86">
        <v>2074714.12</v>
      </c>
      <c r="R86">
        <v>6.5019999999999998</v>
      </c>
      <c r="S86" t="s">
        <v>795</v>
      </c>
      <c r="T86">
        <v>35</v>
      </c>
      <c r="U86">
        <v>59</v>
      </c>
    </row>
    <row r="87" spans="1:21" x14ac:dyDescent="0.25">
      <c r="A87" t="s">
        <v>830</v>
      </c>
      <c r="B87" t="s">
        <v>608</v>
      </c>
      <c r="C87" t="s">
        <v>603</v>
      </c>
      <c r="D87" t="s">
        <v>739</v>
      </c>
      <c r="E87">
        <v>9</v>
      </c>
      <c r="F87">
        <v>10</v>
      </c>
      <c r="G87" t="s">
        <v>740</v>
      </c>
      <c r="H87">
        <v>666</v>
      </c>
      <c r="I87">
        <v>2094122.41</v>
      </c>
      <c r="J87">
        <v>3144.33</v>
      </c>
      <c r="K87">
        <v>958305</v>
      </c>
      <c r="L87">
        <v>6.48</v>
      </c>
      <c r="M87">
        <v>149620.1</v>
      </c>
      <c r="N87">
        <v>2.1852</v>
      </c>
      <c r="O87">
        <v>19408.29</v>
      </c>
      <c r="P87">
        <v>-2.1999999999999999E-2</v>
      </c>
      <c r="Q87">
        <v>2074714.12</v>
      </c>
      <c r="R87">
        <v>6.5019999999999998</v>
      </c>
      <c r="S87" t="s">
        <v>795</v>
      </c>
      <c r="T87">
        <v>36</v>
      </c>
      <c r="U87">
        <v>60</v>
      </c>
    </row>
    <row r="88" spans="1:21" x14ac:dyDescent="0.25">
      <c r="A88" t="s">
        <v>831</v>
      </c>
      <c r="B88" t="s">
        <v>665</v>
      </c>
      <c r="C88" t="s">
        <v>605</v>
      </c>
      <c r="D88" t="s">
        <v>739</v>
      </c>
      <c r="E88">
        <v>12</v>
      </c>
      <c r="F88">
        <v>7</v>
      </c>
      <c r="G88" t="s">
        <v>740</v>
      </c>
      <c r="H88">
        <v>675</v>
      </c>
      <c r="I88">
        <v>2092607.89</v>
      </c>
      <c r="J88">
        <v>3100.16</v>
      </c>
      <c r="K88">
        <v>965452</v>
      </c>
      <c r="L88">
        <v>6.49</v>
      </c>
      <c r="M88">
        <v>149834.5</v>
      </c>
      <c r="N88">
        <v>2.1675</v>
      </c>
      <c r="O88">
        <v>17893.77</v>
      </c>
      <c r="P88">
        <v>-1.2E-2</v>
      </c>
      <c r="Q88">
        <v>2074714.12</v>
      </c>
      <c r="R88">
        <v>6.5019999999999998</v>
      </c>
      <c r="S88" t="s">
        <v>795</v>
      </c>
      <c r="T88">
        <v>37</v>
      </c>
      <c r="U88">
        <v>61</v>
      </c>
    </row>
    <row r="89" spans="1:21" x14ac:dyDescent="0.25">
      <c r="A89" t="s">
        <v>832</v>
      </c>
      <c r="B89" t="s">
        <v>658</v>
      </c>
      <c r="C89" t="s">
        <v>666</v>
      </c>
      <c r="D89" t="s">
        <v>739</v>
      </c>
      <c r="E89">
        <v>20</v>
      </c>
      <c r="F89">
        <v>7</v>
      </c>
      <c r="G89" t="s">
        <v>740</v>
      </c>
      <c r="H89">
        <v>661</v>
      </c>
      <c r="I89">
        <v>2090916.1</v>
      </c>
      <c r="J89">
        <v>3163.26</v>
      </c>
      <c r="K89">
        <v>963097</v>
      </c>
      <c r="L89">
        <v>6.48</v>
      </c>
      <c r="M89">
        <v>149427</v>
      </c>
      <c r="N89">
        <v>2.1709999999999998</v>
      </c>
      <c r="O89">
        <v>16201.98</v>
      </c>
      <c r="P89">
        <v>-2.1999999999999999E-2</v>
      </c>
      <c r="Q89">
        <v>2074714.12</v>
      </c>
      <c r="R89">
        <v>6.5019999999999998</v>
      </c>
      <c r="S89" t="s">
        <v>795</v>
      </c>
      <c r="T89">
        <v>38</v>
      </c>
      <c r="U89">
        <v>62</v>
      </c>
    </row>
    <row r="90" spans="1:21" x14ac:dyDescent="0.25">
      <c r="A90" t="s">
        <v>833</v>
      </c>
      <c r="B90" t="s">
        <v>667</v>
      </c>
      <c r="C90" t="s">
        <v>603</v>
      </c>
      <c r="D90" t="s">
        <v>739</v>
      </c>
      <c r="E90">
        <v>15</v>
      </c>
      <c r="F90">
        <v>9</v>
      </c>
      <c r="G90" t="s">
        <v>740</v>
      </c>
      <c r="H90">
        <v>684</v>
      </c>
      <c r="I90">
        <v>2085309.73</v>
      </c>
      <c r="J90">
        <v>3048.7</v>
      </c>
      <c r="K90">
        <v>969301</v>
      </c>
      <c r="L90">
        <v>6.48</v>
      </c>
      <c r="M90">
        <v>150832.4</v>
      </c>
      <c r="N90">
        <v>2.1514000000000002</v>
      </c>
      <c r="O90">
        <v>10595.61</v>
      </c>
      <c r="P90">
        <v>-2.1999999999999999E-2</v>
      </c>
      <c r="Q90">
        <v>2074714.12</v>
      </c>
      <c r="R90">
        <v>6.5019999999999998</v>
      </c>
      <c r="S90" t="s">
        <v>795</v>
      </c>
      <c r="T90">
        <v>39</v>
      </c>
      <c r="U90">
        <v>63</v>
      </c>
    </row>
    <row r="91" spans="1:21" x14ac:dyDescent="0.25">
      <c r="A91" t="s">
        <v>834</v>
      </c>
      <c r="B91" t="s">
        <v>669</v>
      </c>
      <c r="C91" t="s">
        <v>601</v>
      </c>
      <c r="D91" t="s">
        <v>739</v>
      </c>
      <c r="E91">
        <v>21</v>
      </c>
      <c r="F91">
        <v>8</v>
      </c>
      <c r="G91" t="s">
        <v>740</v>
      </c>
      <c r="H91">
        <v>690</v>
      </c>
      <c r="I91">
        <v>2082340.18</v>
      </c>
      <c r="J91">
        <v>3017.88</v>
      </c>
      <c r="K91">
        <v>969580</v>
      </c>
      <c r="L91">
        <v>6.49</v>
      </c>
      <c r="M91">
        <v>150241.29999999999</v>
      </c>
      <c r="N91">
        <v>2.1476999999999999</v>
      </c>
      <c r="O91">
        <v>7626.06</v>
      </c>
      <c r="P91">
        <v>-1.2E-2</v>
      </c>
      <c r="Q91">
        <v>2074714.12</v>
      </c>
      <c r="R91">
        <v>6.5019999999999998</v>
      </c>
      <c r="S91" t="s">
        <v>795</v>
      </c>
      <c r="T91">
        <v>40</v>
      </c>
      <c r="U91">
        <v>65</v>
      </c>
    </row>
    <row r="92" spans="1:21" x14ac:dyDescent="0.25">
      <c r="A92" t="s">
        <v>835</v>
      </c>
      <c r="B92" t="s">
        <v>672</v>
      </c>
      <c r="C92" t="s">
        <v>616</v>
      </c>
      <c r="D92" t="s">
        <v>739</v>
      </c>
      <c r="E92">
        <v>16</v>
      </c>
      <c r="F92">
        <v>12</v>
      </c>
      <c r="G92" t="s">
        <v>740</v>
      </c>
      <c r="H92">
        <v>684</v>
      </c>
      <c r="I92">
        <v>2077276.26</v>
      </c>
      <c r="J92">
        <v>3036.95</v>
      </c>
      <c r="K92">
        <v>973415</v>
      </c>
      <c r="L92">
        <v>6.48</v>
      </c>
      <c r="M92">
        <v>151941.70000000001</v>
      </c>
      <c r="N92">
        <v>2.1339999999999999</v>
      </c>
      <c r="O92">
        <v>2562.14</v>
      </c>
      <c r="P92">
        <v>-2.1999999999999999E-2</v>
      </c>
      <c r="Q92">
        <v>2074714.12</v>
      </c>
      <c r="R92">
        <v>6.5019999999999998</v>
      </c>
      <c r="S92" t="s">
        <v>795</v>
      </c>
      <c r="T92">
        <v>41</v>
      </c>
      <c r="U92">
        <v>68</v>
      </c>
    </row>
    <row r="93" spans="1:21" x14ac:dyDescent="0.25">
      <c r="A93" t="s">
        <v>836</v>
      </c>
      <c r="B93" t="s">
        <v>673</v>
      </c>
      <c r="C93" t="s">
        <v>643</v>
      </c>
      <c r="D93" t="s">
        <v>739</v>
      </c>
      <c r="E93">
        <v>14</v>
      </c>
      <c r="F93">
        <v>11</v>
      </c>
      <c r="G93" t="s">
        <v>740</v>
      </c>
      <c r="H93">
        <v>706</v>
      </c>
      <c r="I93">
        <v>2075237.18</v>
      </c>
      <c r="J93">
        <v>2939.43</v>
      </c>
      <c r="K93">
        <v>973942</v>
      </c>
      <c r="L93">
        <v>6.46</v>
      </c>
      <c r="M93">
        <v>152060.70000000001</v>
      </c>
      <c r="N93">
        <v>2.1307999999999998</v>
      </c>
      <c r="O93">
        <v>523.05999999999995</v>
      </c>
      <c r="P93">
        <v>-4.2000000000000003E-2</v>
      </c>
      <c r="Q93">
        <v>2074714.12</v>
      </c>
      <c r="R93">
        <v>6.5019999999999998</v>
      </c>
      <c r="S93" t="s">
        <v>795</v>
      </c>
      <c r="T93">
        <v>42</v>
      </c>
      <c r="U93">
        <v>69</v>
      </c>
    </row>
    <row r="94" spans="1:21" x14ac:dyDescent="0.25">
      <c r="A94" t="s">
        <v>837</v>
      </c>
      <c r="B94" t="s">
        <v>680</v>
      </c>
      <c r="C94" t="s">
        <v>596</v>
      </c>
      <c r="D94" t="s">
        <v>739</v>
      </c>
      <c r="E94">
        <v>13</v>
      </c>
      <c r="F94">
        <v>13</v>
      </c>
      <c r="G94" t="s">
        <v>740</v>
      </c>
      <c r="H94">
        <v>669</v>
      </c>
      <c r="I94">
        <v>2073798.94</v>
      </c>
      <c r="J94">
        <v>3099.85</v>
      </c>
      <c r="K94">
        <v>966516</v>
      </c>
      <c r="L94">
        <v>6.48</v>
      </c>
      <c r="M94">
        <v>150888.1</v>
      </c>
      <c r="N94">
        <v>2.1456</v>
      </c>
      <c r="O94">
        <v>-915.18</v>
      </c>
      <c r="P94">
        <v>-2.1999999999999999E-2</v>
      </c>
      <c r="Q94">
        <v>2074714.12</v>
      </c>
      <c r="R94">
        <v>6.5019999999999998</v>
      </c>
      <c r="S94" t="s">
        <v>838</v>
      </c>
      <c r="T94">
        <v>1</v>
      </c>
      <c r="U94">
        <v>70</v>
      </c>
    </row>
    <row r="95" spans="1:21" x14ac:dyDescent="0.25">
      <c r="A95" t="s">
        <v>839</v>
      </c>
      <c r="B95" t="s">
        <v>681</v>
      </c>
      <c r="C95" t="s">
        <v>643</v>
      </c>
      <c r="D95" t="s">
        <v>739</v>
      </c>
      <c r="E95">
        <v>20</v>
      </c>
      <c r="F95">
        <v>6</v>
      </c>
      <c r="G95" t="s">
        <v>740</v>
      </c>
      <c r="H95">
        <v>662</v>
      </c>
      <c r="I95">
        <v>2073621.5</v>
      </c>
      <c r="J95">
        <v>3132.36</v>
      </c>
      <c r="K95">
        <v>943246</v>
      </c>
      <c r="L95">
        <v>6.5</v>
      </c>
      <c r="M95">
        <v>146600.70000000001</v>
      </c>
      <c r="N95">
        <v>2.1983999999999999</v>
      </c>
      <c r="O95">
        <v>-1092.6199999999999</v>
      </c>
      <c r="P95">
        <v>-2E-3</v>
      </c>
      <c r="Q95">
        <v>2074714.12</v>
      </c>
      <c r="R95">
        <v>6.5019999999999998</v>
      </c>
      <c r="S95" t="s">
        <v>838</v>
      </c>
      <c r="T95">
        <v>2</v>
      </c>
      <c r="U95">
        <v>71</v>
      </c>
    </row>
    <row r="96" spans="1:21" x14ac:dyDescent="0.25">
      <c r="A96" t="s">
        <v>840</v>
      </c>
      <c r="B96" t="s">
        <v>683</v>
      </c>
      <c r="C96" t="s">
        <v>779</v>
      </c>
      <c r="D96" t="s">
        <v>739</v>
      </c>
      <c r="E96">
        <v>16</v>
      </c>
      <c r="F96">
        <v>6</v>
      </c>
      <c r="G96" t="s">
        <v>740</v>
      </c>
      <c r="H96">
        <v>677</v>
      </c>
      <c r="I96">
        <v>2065367.82</v>
      </c>
      <c r="J96">
        <v>3050.76</v>
      </c>
      <c r="K96">
        <v>953681</v>
      </c>
      <c r="L96">
        <v>6.48</v>
      </c>
      <c r="M96">
        <v>148151.79999999999</v>
      </c>
      <c r="N96">
        <v>2.1657000000000002</v>
      </c>
      <c r="O96">
        <v>-9346.2999999999993</v>
      </c>
      <c r="P96">
        <v>-2.1999999999999999E-2</v>
      </c>
      <c r="Q96">
        <v>2074714.12</v>
      </c>
      <c r="R96">
        <v>6.5019999999999998</v>
      </c>
      <c r="S96" t="s">
        <v>838</v>
      </c>
      <c r="T96">
        <v>3</v>
      </c>
      <c r="U96">
        <v>73</v>
      </c>
    </row>
    <row r="97" spans="1:21" x14ac:dyDescent="0.25">
      <c r="A97" t="s">
        <v>841</v>
      </c>
      <c r="B97" t="s">
        <v>684</v>
      </c>
      <c r="C97" t="s">
        <v>596</v>
      </c>
      <c r="D97" t="s">
        <v>739</v>
      </c>
      <c r="E97">
        <v>4</v>
      </c>
      <c r="F97">
        <v>6</v>
      </c>
      <c r="G97" t="s">
        <v>740</v>
      </c>
      <c r="H97">
        <v>688</v>
      </c>
      <c r="I97">
        <v>2064046.0800000001</v>
      </c>
      <c r="J97">
        <v>3000.07</v>
      </c>
      <c r="K97">
        <v>958398</v>
      </c>
      <c r="L97">
        <v>6.48</v>
      </c>
      <c r="M97">
        <v>149252.5</v>
      </c>
      <c r="N97">
        <v>2.1536</v>
      </c>
      <c r="O97">
        <v>-10668.04</v>
      </c>
      <c r="P97">
        <v>-2.1999999999999999E-2</v>
      </c>
      <c r="Q97">
        <v>2074714.12</v>
      </c>
      <c r="R97">
        <v>6.5019999999999998</v>
      </c>
      <c r="S97" t="s">
        <v>838</v>
      </c>
      <c r="T97">
        <v>4</v>
      </c>
      <c r="U97">
        <v>74</v>
      </c>
    </row>
    <row r="98" spans="1:21" x14ac:dyDescent="0.25">
      <c r="A98" t="s">
        <v>842</v>
      </c>
      <c r="B98" t="s">
        <v>687</v>
      </c>
      <c r="C98" t="s">
        <v>646</v>
      </c>
      <c r="D98" t="s">
        <v>739</v>
      </c>
      <c r="E98">
        <v>5</v>
      </c>
      <c r="F98">
        <v>13</v>
      </c>
      <c r="G98" t="s">
        <v>740</v>
      </c>
      <c r="H98">
        <v>657</v>
      </c>
      <c r="I98">
        <v>2047192.72</v>
      </c>
      <c r="J98">
        <v>3115.97</v>
      </c>
      <c r="K98">
        <v>947487</v>
      </c>
      <c r="L98">
        <v>6.49</v>
      </c>
      <c r="M98">
        <v>147059.70000000001</v>
      </c>
      <c r="N98">
        <v>2.1606999999999998</v>
      </c>
      <c r="O98">
        <v>-27521.4</v>
      </c>
      <c r="P98">
        <v>-1.2E-2</v>
      </c>
      <c r="Q98">
        <v>2074714.12</v>
      </c>
      <c r="R98">
        <v>6.5019999999999998</v>
      </c>
      <c r="S98" t="s">
        <v>838</v>
      </c>
      <c r="T98">
        <v>5</v>
      </c>
      <c r="U98">
        <v>78</v>
      </c>
    </row>
    <row r="99" spans="1:21" x14ac:dyDescent="0.25">
      <c r="A99" t="s">
        <v>843</v>
      </c>
      <c r="B99" t="s">
        <v>688</v>
      </c>
      <c r="C99" t="s">
        <v>594</v>
      </c>
      <c r="D99" t="s">
        <v>739</v>
      </c>
      <c r="E99">
        <v>25</v>
      </c>
      <c r="F99">
        <v>14</v>
      </c>
      <c r="G99" t="s">
        <v>740</v>
      </c>
      <c r="H99">
        <v>671</v>
      </c>
      <c r="I99">
        <v>2040880.41</v>
      </c>
      <c r="J99">
        <v>3041.55</v>
      </c>
      <c r="K99">
        <v>951167</v>
      </c>
      <c r="L99">
        <v>6.47</v>
      </c>
      <c r="M99">
        <v>147879.1</v>
      </c>
      <c r="N99">
        <v>2.1457000000000002</v>
      </c>
      <c r="O99">
        <v>-33833.71</v>
      </c>
      <c r="P99">
        <v>-3.2000000000000001E-2</v>
      </c>
      <c r="Q99">
        <v>2074714.12</v>
      </c>
      <c r="R99">
        <v>6.5019999999999998</v>
      </c>
      <c r="S99" t="s">
        <v>838</v>
      </c>
      <c r="T99">
        <v>6</v>
      </c>
      <c r="U99">
        <v>79</v>
      </c>
    </row>
    <row r="100" spans="1:21" x14ac:dyDescent="0.25">
      <c r="A100" t="s">
        <v>844</v>
      </c>
      <c r="B100" t="s">
        <v>678</v>
      </c>
      <c r="C100" t="s">
        <v>618</v>
      </c>
      <c r="D100" t="s">
        <v>739</v>
      </c>
      <c r="E100">
        <v>15</v>
      </c>
      <c r="F100">
        <v>7</v>
      </c>
      <c r="G100" t="s">
        <v>740</v>
      </c>
      <c r="H100">
        <v>681</v>
      </c>
      <c r="I100">
        <v>2036169.42</v>
      </c>
      <c r="J100">
        <v>2989.97</v>
      </c>
      <c r="K100">
        <v>943328</v>
      </c>
      <c r="L100">
        <v>6.5</v>
      </c>
      <c r="M100">
        <v>146448.5</v>
      </c>
      <c r="N100">
        <v>2.1585000000000001</v>
      </c>
      <c r="O100">
        <v>-38544.699999999997</v>
      </c>
      <c r="P100">
        <v>-2E-3</v>
      </c>
      <c r="Q100">
        <v>2074714.12</v>
      </c>
      <c r="R100">
        <v>6.5019999999999998</v>
      </c>
      <c r="S100" t="s">
        <v>838</v>
      </c>
      <c r="T100">
        <v>7</v>
      </c>
      <c r="U100">
        <v>80</v>
      </c>
    </row>
    <row r="101" spans="1:21" x14ac:dyDescent="0.25">
      <c r="A101" t="s">
        <v>845</v>
      </c>
      <c r="B101" t="s">
        <v>689</v>
      </c>
      <c r="C101" t="s">
        <v>616</v>
      </c>
      <c r="D101" t="s">
        <v>739</v>
      </c>
      <c r="E101">
        <v>14</v>
      </c>
      <c r="F101">
        <v>7</v>
      </c>
      <c r="G101" t="s">
        <v>740</v>
      </c>
      <c r="H101">
        <v>660</v>
      </c>
      <c r="I101">
        <v>2026317.49</v>
      </c>
      <c r="J101">
        <v>3070.18</v>
      </c>
      <c r="K101">
        <v>938388</v>
      </c>
      <c r="L101">
        <v>6.49</v>
      </c>
      <c r="M101">
        <v>146200</v>
      </c>
      <c r="N101">
        <v>2.1594000000000002</v>
      </c>
      <c r="O101">
        <v>-48396.63</v>
      </c>
      <c r="P101">
        <v>-1.2E-2</v>
      </c>
      <c r="Q101">
        <v>2074714.12</v>
      </c>
      <c r="R101">
        <v>6.5019999999999998</v>
      </c>
      <c r="S101" t="s">
        <v>838</v>
      </c>
      <c r="T101">
        <v>8</v>
      </c>
      <c r="U101">
        <v>83</v>
      </c>
    </row>
    <row r="102" spans="1:21" x14ac:dyDescent="0.25">
      <c r="A102" t="s">
        <v>846</v>
      </c>
      <c r="B102" t="s">
        <v>677</v>
      </c>
      <c r="C102" t="s">
        <v>779</v>
      </c>
      <c r="D102" t="s">
        <v>739</v>
      </c>
      <c r="E102">
        <v>21</v>
      </c>
      <c r="F102">
        <v>9</v>
      </c>
      <c r="G102" t="s">
        <v>740</v>
      </c>
      <c r="H102">
        <v>665</v>
      </c>
      <c r="I102">
        <v>2020171.19</v>
      </c>
      <c r="J102">
        <v>3037.85</v>
      </c>
      <c r="K102">
        <v>951982</v>
      </c>
      <c r="L102">
        <v>6.45</v>
      </c>
      <c r="M102">
        <v>149262.29999999999</v>
      </c>
      <c r="N102">
        <v>2.1221000000000001</v>
      </c>
      <c r="O102">
        <v>-54542.93</v>
      </c>
      <c r="P102">
        <v>-5.1999999999999998E-2</v>
      </c>
      <c r="Q102">
        <v>2074714.12</v>
      </c>
      <c r="R102">
        <v>6.5019999999999998</v>
      </c>
      <c r="S102" t="s">
        <v>838</v>
      </c>
      <c r="T102">
        <v>9</v>
      </c>
      <c r="U102">
        <v>86</v>
      </c>
    </row>
    <row r="103" spans="1:21" x14ac:dyDescent="0.25">
      <c r="A103" t="s">
        <v>847</v>
      </c>
      <c r="B103" t="s">
        <v>669</v>
      </c>
      <c r="C103" t="s">
        <v>638</v>
      </c>
      <c r="D103" t="s">
        <v>739</v>
      </c>
      <c r="E103">
        <v>5</v>
      </c>
      <c r="F103">
        <v>5</v>
      </c>
      <c r="G103" t="s">
        <v>740</v>
      </c>
      <c r="H103">
        <v>659</v>
      </c>
      <c r="I103">
        <v>2018007.85</v>
      </c>
      <c r="J103">
        <v>3062.23</v>
      </c>
      <c r="K103">
        <v>931397</v>
      </c>
      <c r="L103">
        <v>6.49</v>
      </c>
      <c r="M103">
        <v>145116.1</v>
      </c>
      <c r="N103">
        <v>2.1665999999999999</v>
      </c>
      <c r="O103">
        <v>-56706.27</v>
      </c>
      <c r="P103">
        <v>-1.2E-2</v>
      </c>
      <c r="Q103">
        <v>2074714.12</v>
      </c>
      <c r="R103">
        <v>6.5019999999999998</v>
      </c>
      <c r="S103" t="s">
        <v>838</v>
      </c>
      <c r="T103">
        <v>10</v>
      </c>
      <c r="U103">
        <v>87</v>
      </c>
    </row>
    <row r="104" spans="1:21" x14ac:dyDescent="0.25">
      <c r="A104" t="s">
        <v>848</v>
      </c>
      <c r="B104" t="s">
        <v>693</v>
      </c>
      <c r="C104" t="s">
        <v>601</v>
      </c>
      <c r="D104" t="s">
        <v>739</v>
      </c>
      <c r="E104">
        <v>23</v>
      </c>
      <c r="F104">
        <v>5</v>
      </c>
      <c r="G104" t="s">
        <v>740</v>
      </c>
      <c r="H104">
        <v>640</v>
      </c>
      <c r="I104">
        <v>2014029.12</v>
      </c>
      <c r="J104">
        <v>3146.92</v>
      </c>
      <c r="K104">
        <v>934669</v>
      </c>
      <c r="L104">
        <v>6.5</v>
      </c>
      <c r="M104">
        <v>145170.70000000001</v>
      </c>
      <c r="N104">
        <v>2.1547999999999998</v>
      </c>
      <c r="O104">
        <v>-60685</v>
      </c>
      <c r="P104">
        <v>-2E-3</v>
      </c>
      <c r="Q104">
        <v>2074714.12</v>
      </c>
      <c r="R104">
        <v>6.5019999999999998</v>
      </c>
      <c r="S104" t="s">
        <v>838</v>
      </c>
      <c r="T104">
        <v>11</v>
      </c>
      <c r="U104">
        <v>89</v>
      </c>
    </row>
    <row r="105" spans="1:21" x14ac:dyDescent="0.25">
      <c r="A105" t="s">
        <v>849</v>
      </c>
      <c r="B105" t="s">
        <v>696</v>
      </c>
      <c r="C105" t="s">
        <v>605</v>
      </c>
      <c r="D105" t="s">
        <v>739</v>
      </c>
      <c r="E105">
        <v>6</v>
      </c>
      <c r="F105">
        <v>5</v>
      </c>
      <c r="G105" t="s">
        <v>740</v>
      </c>
      <c r="H105">
        <v>662</v>
      </c>
      <c r="I105">
        <v>2007992.08</v>
      </c>
      <c r="J105">
        <v>3033.22</v>
      </c>
      <c r="K105">
        <v>930899</v>
      </c>
      <c r="L105">
        <v>6.48</v>
      </c>
      <c r="M105">
        <v>145303.20000000001</v>
      </c>
      <c r="N105">
        <v>2.157</v>
      </c>
      <c r="O105">
        <v>-66722.039999999994</v>
      </c>
      <c r="P105">
        <v>-2.1999999999999999E-2</v>
      </c>
      <c r="Q105">
        <v>2074714.12</v>
      </c>
      <c r="R105">
        <v>6.5019999999999998</v>
      </c>
      <c r="S105" t="s">
        <v>838</v>
      </c>
      <c r="T105">
        <v>12</v>
      </c>
      <c r="U105">
        <v>92</v>
      </c>
    </row>
    <row r="106" spans="1:21" x14ac:dyDescent="0.25">
      <c r="A106" t="s">
        <v>850</v>
      </c>
      <c r="B106" t="s">
        <v>628</v>
      </c>
      <c r="C106" t="s">
        <v>598</v>
      </c>
      <c r="D106" t="s">
        <v>739</v>
      </c>
      <c r="E106">
        <v>3</v>
      </c>
      <c r="F106">
        <v>7</v>
      </c>
      <c r="G106" t="s">
        <v>740</v>
      </c>
      <c r="H106">
        <v>654</v>
      </c>
      <c r="I106">
        <v>2003902.87</v>
      </c>
      <c r="J106">
        <v>3064.07</v>
      </c>
      <c r="K106">
        <v>945493</v>
      </c>
      <c r="L106">
        <v>6.48</v>
      </c>
      <c r="M106">
        <v>146952</v>
      </c>
      <c r="N106">
        <v>2.1194000000000002</v>
      </c>
      <c r="O106">
        <v>-70811.25</v>
      </c>
      <c r="P106">
        <v>-2.1999999999999999E-2</v>
      </c>
      <c r="Q106">
        <v>2074714.12</v>
      </c>
      <c r="R106">
        <v>6.5019999999999998</v>
      </c>
      <c r="S106" t="s">
        <v>838</v>
      </c>
      <c r="T106">
        <v>13</v>
      </c>
      <c r="U106">
        <v>93</v>
      </c>
    </row>
    <row r="107" spans="1:21" x14ac:dyDescent="0.25">
      <c r="A107" t="s">
        <v>851</v>
      </c>
      <c r="B107" t="s">
        <v>679</v>
      </c>
      <c r="C107" t="s">
        <v>646</v>
      </c>
      <c r="D107" t="s">
        <v>739</v>
      </c>
      <c r="E107">
        <v>12</v>
      </c>
      <c r="F107">
        <v>11</v>
      </c>
      <c r="G107" t="s">
        <v>740</v>
      </c>
      <c r="H107">
        <v>651</v>
      </c>
      <c r="I107">
        <v>1998603.24</v>
      </c>
      <c r="J107">
        <v>3070.05</v>
      </c>
      <c r="K107">
        <v>949460</v>
      </c>
      <c r="L107">
        <v>6.48</v>
      </c>
      <c r="M107">
        <v>147790.29999999999</v>
      </c>
      <c r="N107">
        <v>2.105</v>
      </c>
      <c r="O107">
        <v>-76110.880000000005</v>
      </c>
      <c r="P107">
        <v>-2.1999999999999999E-2</v>
      </c>
      <c r="Q107">
        <v>2074714.12</v>
      </c>
      <c r="R107">
        <v>6.5019999999999998</v>
      </c>
      <c r="S107" t="s">
        <v>838</v>
      </c>
      <c r="T107">
        <v>14</v>
      </c>
      <c r="U107">
        <v>94</v>
      </c>
    </row>
    <row r="108" spans="1:21" x14ac:dyDescent="0.25">
      <c r="A108" t="s">
        <v>852</v>
      </c>
      <c r="B108" t="s">
        <v>698</v>
      </c>
      <c r="C108" t="s">
        <v>607</v>
      </c>
      <c r="D108" t="s">
        <v>739</v>
      </c>
      <c r="E108">
        <v>25</v>
      </c>
      <c r="F108">
        <v>11</v>
      </c>
      <c r="G108" t="s">
        <v>740</v>
      </c>
      <c r="H108">
        <v>649</v>
      </c>
      <c r="I108">
        <v>1989674.7</v>
      </c>
      <c r="J108">
        <v>3065.75</v>
      </c>
      <c r="K108">
        <v>926107</v>
      </c>
      <c r="L108">
        <v>6.49</v>
      </c>
      <c r="M108">
        <v>143786.70000000001</v>
      </c>
      <c r="N108">
        <v>2.1484000000000001</v>
      </c>
      <c r="O108">
        <v>-85039.42</v>
      </c>
      <c r="P108">
        <v>-1.2E-2</v>
      </c>
      <c r="Q108">
        <v>2074714.12</v>
      </c>
      <c r="R108">
        <v>6.5019999999999998</v>
      </c>
      <c r="S108" t="s">
        <v>838</v>
      </c>
      <c r="T108">
        <v>15</v>
      </c>
      <c r="U108">
        <v>97</v>
      </c>
    </row>
    <row r="109" spans="1:21" x14ac:dyDescent="0.25">
      <c r="A109" t="s">
        <v>853</v>
      </c>
      <c r="B109" t="s">
        <v>699</v>
      </c>
      <c r="C109" t="s">
        <v>618</v>
      </c>
      <c r="D109" t="s">
        <v>739</v>
      </c>
      <c r="E109">
        <v>3</v>
      </c>
      <c r="F109">
        <v>12</v>
      </c>
      <c r="G109" t="s">
        <v>740</v>
      </c>
      <c r="H109">
        <v>632</v>
      </c>
      <c r="I109">
        <v>1985683.25</v>
      </c>
      <c r="J109">
        <v>3141.9</v>
      </c>
      <c r="K109">
        <v>930236</v>
      </c>
      <c r="L109">
        <v>6.48</v>
      </c>
      <c r="M109">
        <v>144705.9</v>
      </c>
      <c r="N109">
        <v>2.1345999999999998</v>
      </c>
      <c r="O109">
        <v>-89030.87</v>
      </c>
      <c r="P109">
        <v>-2.1999999999999999E-2</v>
      </c>
      <c r="Q109">
        <v>2074714.12</v>
      </c>
      <c r="R109">
        <v>6.5019999999999998</v>
      </c>
      <c r="S109" t="s">
        <v>838</v>
      </c>
      <c r="T109">
        <v>16</v>
      </c>
      <c r="U109">
        <v>98</v>
      </c>
    </row>
    <row r="110" spans="1:21" x14ac:dyDescent="0.25">
      <c r="A110" t="s">
        <v>854</v>
      </c>
      <c r="B110" t="s">
        <v>700</v>
      </c>
      <c r="C110" t="s">
        <v>600</v>
      </c>
      <c r="D110" t="s">
        <v>739</v>
      </c>
      <c r="E110">
        <v>11</v>
      </c>
      <c r="F110">
        <v>6</v>
      </c>
      <c r="G110" t="s">
        <v>740</v>
      </c>
      <c r="H110">
        <v>658</v>
      </c>
      <c r="I110">
        <v>1977318.05</v>
      </c>
      <c r="J110">
        <v>3005.04</v>
      </c>
      <c r="K110">
        <v>917741</v>
      </c>
      <c r="L110">
        <v>6.48</v>
      </c>
      <c r="M110">
        <v>142789.6</v>
      </c>
      <c r="N110">
        <v>2.1545000000000001</v>
      </c>
      <c r="O110">
        <v>-97396.07</v>
      </c>
      <c r="P110">
        <v>-2.1999999999999999E-2</v>
      </c>
      <c r="Q110">
        <v>2074714.12</v>
      </c>
      <c r="R110">
        <v>6.5019999999999998</v>
      </c>
      <c r="S110" t="s">
        <v>838</v>
      </c>
      <c r="T110">
        <v>17</v>
      </c>
      <c r="U110">
        <v>100</v>
      </c>
    </row>
    <row r="111" spans="1:21" x14ac:dyDescent="0.25">
      <c r="A111" t="s">
        <v>855</v>
      </c>
      <c r="B111" t="s">
        <v>701</v>
      </c>
      <c r="C111" t="s">
        <v>620</v>
      </c>
      <c r="D111" t="s">
        <v>739</v>
      </c>
      <c r="E111">
        <v>18</v>
      </c>
      <c r="F111">
        <v>8</v>
      </c>
      <c r="G111" t="s">
        <v>740</v>
      </c>
      <c r="H111">
        <v>683</v>
      </c>
      <c r="I111">
        <v>1975103.64</v>
      </c>
      <c r="J111">
        <v>2891.81</v>
      </c>
      <c r="K111">
        <v>933681</v>
      </c>
      <c r="L111">
        <v>6.48</v>
      </c>
      <c r="M111">
        <v>145165.6</v>
      </c>
      <c r="N111">
        <v>2.1154000000000002</v>
      </c>
      <c r="O111">
        <v>-99610.48</v>
      </c>
      <c r="P111">
        <v>-2.1999999999999999E-2</v>
      </c>
      <c r="Q111">
        <v>2074714.12</v>
      </c>
      <c r="R111">
        <v>6.5019999999999998</v>
      </c>
      <c r="S111" t="s">
        <v>838</v>
      </c>
      <c r="T111">
        <v>18</v>
      </c>
      <c r="U111">
        <v>101</v>
      </c>
    </row>
    <row r="112" spans="1:21" x14ac:dyDescent="0.25">
      <c r="A112" t="s">
        <v>856</v>
      </c>
      <c r="B112" t="s">
        <v>702</v>
      </c>
      <c r="C112" t="s">
        <v>629</v>
      </c>
      <c r="D112" t="s">
        <v>739</v>
      </c>
      <c r="E112">
        <v>9</v>
      </c>
      <c r="F112">
        <v>6</v>
      </c>
      <c r="G112" t="s">
        <v>740</v>
      </c>
      <c r="H112">
        <v>660</v>
      </c>
      <c r="I112">
        <v>1970731.89</v>
      </c>
      <c r="J112">
        <v>2985.96</v>
      </c>
      <c r="K112">
        <v>918179</v>
      </c>
      <c r="L112">
        <v>6.5</v>
      </c>
      <c r="M112">
        <v>142783.79999999999</v>
      </c>
      <c r="N112">
        <v>2.1463000000000001</v>
      </c>
      <c r="O112">
        <v>-103982.23</v>
      </c>
      <c r="P112">
        <v>-2E-3</v>
      </c>
      <c r="Q112">
        <v>2074714.12</v>
      </c>
      <c r="R112">
        <v>6.5019999999999998</v>
      </c>
      <c r="S112" t="s">
        <v>838</v>
      </c>
      <c r="T112">
        <v>19</v>
      </c>
      <c r="U112">
        <v>102</v>
      </c>
    </row>
    <row r="113" spans="1:21" x14ac:dyDescent="0.25">
      <c r="A113" t="s">
        <v>857</v>
      </c>
      <c r="B113" t="s">
        <v>704</v>
      </c>
      <c r="C113" t="s">
        <v>666</v>
      </c>
      <c r="D113" t="s">
        <v>739</v>
      </c>
      <c r="E113">
        <v>9</v>
      </c>
      <c r="F113">
        <v>11</v>
      </c>
      <c r="G113" t="s">
        <v>740</v>
      </c>
      <c r="H113">
        <v>645</v>
      </c>
      <c r="I113">
        <v>1965360.29</v>
      </c>
      <c r="J113">
        <v>3047.07</v>
      </c>
      <c r="K113">
        <v>921816</v>
      </c>
      <c r="L113">
        <v>6.48</v>
      </c>
      <c r="M113">
        <v>143293.29999999999</v>
      </c>
      <c r="N113">
        <v>2.1320999999999999</v>
      </c>
      <c r="O113">
        <v>-109353.83</v>
      </c>
      <c r="P113">
        <v>-2.1999999999999999E-2</v>
      </c>
      <c r="Q113">
        <v>2074714.12</v>
      </c>
      <c r="R113">
        <v>6.5019999999999998</v>
      </c>
      <c r="S113" t="s">
        <v>838</v>
      </c>
      <c r="T113">
        <v>20</v>
      </c>
      <c r="U113">
        <v>104</v>
      </c>
    </row>
    <row r="114" spans="1:21" x14ac:dyDescent="0.25">
      <c r="A114" t="s">
        <v>858</v>
      </c>
      <c r="B114" t="s">
        <v>706</v>
      </c>
      <c r="C114" t="s">
        <v>629</v>
      </c>
      <c r="D114" t="s">
        <v>739</v>
      </c>
      <c r="E114">
        <v>3</v>
      </c>
      <c r="F114">
        <v>5</v>
      </c>
      <c r="G114" t="s">
        <v>740</v>
      </c>
      <c r="H114">
        <v>649</v>
      </c>
      <c r="I114">
        <v>1957666.15</v>
      </c>
      <c r="J114">
        <v>3016.43</v>
      </c>
      <c r="K114">
        <v>902700</v>
      </c>
      <c r="L114">
        <v>6.49</v>
      </c>
      <c r="M114">
        <v>139846.9</v>
      </c>
      <c r="N114">
        <v>2.1686999999999999</v>
      </c>
      <c r="O114">
        <v>-117047.97</v>
      </c>
      <c r="P114">
        <v>-1.2E-2</v>
      </c>
      <c r="Q114">
        <v>2074714.12</v>
      </c>
      <c r="R114">
        <v>6.5019999999999998</v>
      </c>
      <c r="S114" t="s">
        <v>838</v>
      </c>
      <c r="T114">
        <v>21</v>
      </c>
      <c r="U114">
        <v>106</v>
      </c>
    </row>
    <row r="115" spans="1:21" x14ac:dyDescent="0.25">
      <c r="A115" t="s">
        <v>859</v>
      </c>
      <c r="B115" t="s">
        <v>678</v>
      </c>
      <c r="C115" t="s">
        <v>788</v>
      </c>
      <c r="D115" t="s">
        <v>739</v>
      </c>
      <c r="E115">
        <v>20</v>
      </c>
      <c r="F115">
        <v>12</v>
      </c>
      <c r="G115" t="s">
        <v>740</v>
      </c>
      <c r="H115">
        <v>647</v>
      </c>
      <c r="I115">
        <v>1949869.75</v>
      </c>
      <c r="J115">
        <v>3013.71</v>
      </c>
      <c r="K115">
        <v>901311</v>
      </c>
      <c r="L115">
        <v>6.49</v>
      </c>
      <c r="M115">
        <v>140248.70000000001</v>
      </c>
      <c r="N115">
        <v>2.1634000000000002</v>
      </c>
      <c r="O115">
        <v>-124844.37</v>
      </c>
      <c r="P115">
        <v>-1.2E-2</v>
      </c>
      <c r="Q115">
        <v>2074714.12</v>
      </c>
      <c r="R115">
        <v>6.5019999999999998</v>
      </c>
      <c r="S115" t="s">
        <v>838</v>
      </c>
      <c r="T115">
        <v>22</v>
      </c>
      <c r="U115">
        <v>108</v>
      </c>
    </row>
    <row r="116" spans="1:21" x14ac:dyDescent="0.25">
      <c r="A116" t="s">
        <v>860</v>
      </c>
      <c r="B116" t="s">
        <v>707</v>
      </c>
      <c r="C116" t="s">
        <v>601</v>
      </c>
      <c r="D116" t="s">
        <v>739</v>
      </c>
      <c r="E116">
        <v>23</v>
      </c>
      <c r="F116">
        <v>7</v>
      </c>
      <c r="G116" t="s">
        <v>740</v>
      </c>
      <c r="H116">
        <v>647</v>
      </c>
      <c r="I116">
        <v>1948211.47</v>
      </c>
      <c r="J116">
        <v>3011.15</v>
      </c>
      <c r="K116">
        <v>922150</v>
      </c>
      <c r="L116">
        <v>6.49</v>
      </c>
      <c r="M116">
        <v>143453.1</v>
      </c>
      <c r="N116">
        <v>2.1126999999999998</v>
      </c>
      <c r="O116">
        <v>-126502.65</v>
      </c>
      <c r="P116">
        <v>-1.2E-2</v>
      </c>
      <c r="Q116">
        <v>2074714.12</v>
      </c>
      <c r="R116">
        <v>6.5019999999999998</v>
      </c>
      <c r="S116" t="s">
        <v>838</v>
      </c>
      <c r="T116">
        <v>23</v>
      </c>
      <c r="U116">
        <v>109</v>
      </c>
    </row>
    <row r="117" spans="1:21" x14ac:dyDescent="0.25">
      <c r="A117" t="s">
        <v>861</v>
      </c>
      <c r="B117" t="s">
        <v>708</v>
      </c>
      <c r="C117" t="s">
        <v>862</v>
      </c>
      <c r="D117" t="s">
        <v>739</v>
      </c>
      <c r="E117">
        <v>2</v>
      </c>
      <c r="F117">
        <v>6</v>
      </c>
      <c r="G117" t="s">
        <v>740</v>
      </c>
      <c r="H117">
        <v>657</v>
      </c>
      <c r="I117">
        <v>1941024.87</v>
      </c>
      <c r="J117">
        <v>2954.38</v>
      </c>
      <c r="K117">
        <v>918455</v>
      </c>
      <c r="L117">
        <v>6.47</v>
      </c>
      <c r="M117">
        <v>143380.1</v>
      </c>
      <c r="N117">
        <v>2.1133999999999999</v>
      </c>
      <c r="O117">
        <v>-133689.25</v>
      </c>
      <c r="P117">
        <v>-3.2000000000000001E-2</v>
      </c>
      <c r="Q117">
        <v>2074714.12</v>
      </c>
      <c r="R117">
        <v>6.5019999999999998</v>
      </c>
      <c r="S117" t="s">
        <v>838</v>
      </c>
      <c r="T117">
        <v>24</v>
      </c>
      <c r="U117">
        <v>110</v>
      </c>
    </row>
    <row r="118" spans="1:21" x14ac:dyDescent="0.25">
      <c r="A118" t="s">
        <v>863</v>
      </c>
      <c r="B118" t="s">
        <v>709</v>
      </c>
      <c r="C118" t="s">
        <v>620</v>
      </c>
      <c r="D118" t="s">
        <v>739</v>
      </c>
      <c r="E118">
        <v>2</v>
      </c>
      <c r="F118">
        <v>6</v>
      </c>
      <c r="G118" t="s">
        <v>740</v>
      </c>
      <c r="H118">
        <v>651</v>
      </c>
      <c r="I118">
        <v>1940845.68</v>
      </c>
      <c r="J118">
        <v>2981.33</v>
      </c>
      <c r="K118">
        <v>907226</v>
      </c>
      <c r="L118">
        <v>6.49</v>
      </c>
      <c r="M118">
        <v>140797</v>
      </c>
      <c r="N118">
        <v>2.1393</v>
      </c>
      <c r="O118">
        <v>-133868.44</v>
      </c>
      <c r="P118">
        <v>-1.2E-2</v>
      </c>
      <c r="Q118">
        <v>2074714.12</v>
      </c>
      <c r="R118">
        <v>6.5019999999999998</v>
      </c>
      <c r="S118" t="s">
        <v>838</v>
      </c>
      <c r="T118">
        <v>25</v>
      </c>
      <c r="U118">
        <v>111</v>
      </c>
    </row>
    <row r="119" spans="1:21" x14ac:dyDescent="0.25">
      <c r="A119" t="s">
        <v>864</v>
      </c>
      <c r="B119" t="s">
        <v>710</v>
      </c>
      <c r="C119" t="s">
        <v>592</v>
      </c>
      <c r="D119" t="s">
        <v>739</v>
      </c>
      <c r="E119">
        <v>19</v>
      </c>
      <c r="F119">
        <v>8</v>
      </c>
      <c r="G119" t="s">
        <v>740</v>
      </c>
      <c r="H119">
        <v>627</v>
      </c>
      <c r="I119">
        <v>1934920.65</v>
      </c>
      <c r="J119">
        <v>3086</v>
      </c>
      <c r="K119">
        <v>910728</v>
      </c>
      <c r="L119">
        <v>6.5</v>
      </c>
      <c r="M119">
        <v>140768.20000000001</v>
      </c>
      <c r="N119">
        <v>2.1246</v>
      </c>
      <c r="O119">
        <v>-139793.47</v>
      </c>
      <c r="P119">
        <v>-2E-3</v>
      </c>
      <c r="Q119">
        <v>2074714.12</v>
      </c>
      <c r="R119">
        <v>6.5019999999999998</v>
      </c>
      <c r="S119" t="s">
        <v>838</v>
      </c>
      <c r="T119">
        <v>26</v>
      </c>
      <c r="U119">
        <v>112</v>
      </c>
    </row>
    <row r="120" spans="1:21" x14ac:dyDescent="0.25">
      <c r="A120" t="s">
        <v>865</v>
      </c>
      <c r="B120" t="s">
        <v>712</v>
      </c>
      <c r="C120" t="s">
        <v>598</v>
      </c>
      <c r="D120" t="s">
        <v>739</v>
      </c>
      <c r="E120">
        <v>15</v>
      </c>
      <c r="F120">
        <v>11</v>
      </c>
      <c r="G120" t="s">
        <v>740</v>
      </c>
      <c r="H120">
        <v>641</v>
      </c>
      <c r="I120">
        <v>1930776.28</v>
      </c>
      <c r="J120">
        <v>3012.13</v>
      </c>
      <c r="K120">
        <v>898967</v>
      </c>
      <c r="L120">
        <v>6.5</v>
      </c>
      <c r="M120">
        <v>139596.79999999999</v>
      </c>
      <c r="N120">
        <v>2.1478000000000002</v>
      </c>
      <c r="O120">
        <v>-143937.84</v>
      </c>
      <c r="P120">
        <v>-2E-3</v>
      </c>
      <c r="Q120">
        <v>2074714.12</v>
      </c>
      <c r="R120">
        <v>6.5019999999999998</v>
      </c>
      <c r="S120" t="s">
        <v>838</v>
      </c>
      <c r="T120">
        <v>27</v>
      </c>
      <c r="U120">
        <v>114</v>
      </c>
    </row>
    <row r="121" spans="1:21" x14ac:dyDescent="0.25">
      <c r="A121" t="s">
        <v>866</v>
      </c>
      <c r="B121" t="s">
        <v>714</v>
      </c>
      <c r="C121" t="s">
        <v>627</v>
      </c>
      <c r="D121" t="s">
        <v>739</v>
      </c>
      <c r="E121">
        <v>10</v>
      </c>
      <c r="F121">
        <v>6</v>
      </c>
      <c r="G121" t="s">
        <v>740</v>
      </c>
      <c r="H121">
        <v>637</v>
      </c>
      <c r="I121">
        <v>1915632.25</v>
      </c>
      <c r="J121">
        <v>3007.27</v>
      </c>
      <c r="K121">
        <v>890024</v>
      </c>
      <c r="L121">
        <v>6.48</v>
      </c>
      <c r="M121">
        <v>138334.20000000001</v>
      </c>
      <c r="N121">
        <v>2.1522999999999999</v>
      </c>
      <c r="O121">
        <v>-159081.87</v>
      </c>
      <c r="P121">
        <v>-2.1999999999999999E-2</v>
      </c>
      <c r="Q121">
        <v>2074714.12</v>
      </c>
      <c r="R121">
        <v>6.5019999999999998</v>
      </c>
      <c r="S121" t="s">
        <v>838</v>
      </c>
      <c r="T121">
        <v>28</v>
      </c>
      <c r="U121">
        <v>116</v>
      </c>
    </row>
    <row r="122" spans="1:21" x14ac:dyDescent="0.25">
      <c r="A122" t="s">
        <v>867</v>
      </c>
      <c r="B122" t="s">
        <v>670</v>
      </c>
      <c r="C122" t="s">
        <v>603</v>
      </c>
      <c r="D122" t="s">
        <v>739</v>
      </c>
      <c r="E122">
        <v>10</v>
      </c>
      <c r="F122">
        <v>8</v>
      </c>
      <c r="G122" t="s">
        <v>740</v>
      </c>
      <c r="H122">
        <v>650</v>
      </c>
      <c r="I122">
        <v>1911307.24</v>
      </c>
      <c r="J122">
        <v>2940.47</v>
      </c>
      <c r="K122">
        <v>908086</v>
      </c>
      <c r="L122">
        <v>6.5</v>
      </c>
      <c r="M122">
        <v>140980.9</v>
      </c>
      <c r="N122">
        <v>2.1048</v>
      </c>
      <c r="O122">
        <v>-163406.88</v>
      </c>
      <c r="P122">
        <v>-2E-3</v>
      </c>
      <c r="Q122">
        <v>2074714.12</v>
      </c>
      <c r="R122">
        <v>6.5019999999999998</v>
      </c>
      <c r="S122" t="s">
        <v>838</v>
      </c>
      <c r="T122">
        <v>29</v>
      </c>
      <c r="U122">
        <v>118</v>
      </c>
    </row>
    <row r="123" spans="1:21" x14ac:dyDescent="0.25">
      <c r="A123" t="s">
        <v>868</v>
      </c>
      <c r="B123" t="s">
        <v>716</v>
      </c>
      <c r="C123" t="s">
        <v>605</v>
      </c>
      <c r="D123" t="s">
        <v>739</v>
      </c>
      <c r="E123">
        <v>11</v>
      </c>
      <c r="F123">
        <v>9</v>
      </c>
      <c r="G123" t="s">
        <v>740</v>
      </c>
      <c r="H123">
        <v>632</v>
      </c>
      <c r="I123">
        <v>1898861.42</v>
      </c>
      <c r="J123">
        <v>3004.53</v>
      </c>
      <c r="K123">
        <v>881301</v>
      </c>
      <c r="L123">
        <v>6.48</v>
      </c>
      <c r="M123">
        <v>136869.79999999999</v>
      </c>
      <c r="N123">
        <v>2.1545999999999998</v>
      </c>
      <c r="O123">
        <v>-175852.7</v>
      </c>
      <c r="P123">
        <v>-2.1999999999999999E-2</v>
      </c>
      <c r="Q123">
        <v>2074714.12</v>
      </c>
      <c r="R123">
        <v>6.5019999999999998</v>
      </c>
      <c r="S123" t="s">
        <v>838</v>
      </c>
      <c r="T123">
        <v>30</v>
      </c>
      <c r="U123">
        <v>119</v>
      </c>
    </row>
    <row r="124" spans="1:21" x14ac:dyDescent="0.25">
      <c r="A124" t="s">
        <v>869</v>
      </c>
      <c r="B124" t="s">
        <v>718</v>
      </c>
      <c r="C124" t="s">
        <v>594</v>
      </c>
      <c r="D124" t="s">
        <v>739</v>
      </c>
      <c r="E124">
        <v>12</v>
      </c>
      <c r="F124">
        <v>13</v>
      </c>
      <c r="G124" t="s">
        <v>740</v>
      </c>
      <c r="H124">
        <v>604</v>
      </c>
      <c r="I124">
        <v>1863824.04</v>
      </c>
      <c r="J124">
        <v>3085.8</v>
      </c>
      <c r="K124">
        <v>874195</v>
      </c>
      <c r="L124">
        <v>6.48</v>
      </c>
      <c r="M124">
        <v>136139.79999999999</v>
      </c>
      <c r="N124">
        <v>2.1320000000000001</v>
      </c>
      <c r="O124">
        <v>-210890.08</v>
      </c>
      <c r="P124">
        <v>-2.1999999999999999E-2</v>
      </c>
      <c r="Q124">
        <v>2074714.12</v>
      </c>
      <c r="R124">
        <v>6.5019999999999998</v>
      </c>
      <c r="S124" t="s">
        <v>838</v>
      </c>
      <c r="T124">
        <v>31</v>
      </c>
      <c r="U124">
        <v>121</v>
      </c>
    </row>
    <row r="125" spans="1:21" x14ac:dyDescent="0.25">
      <c r="A125" t="s">
        <v>870</v>
      </c>
      <c r="B125" t="s">
        <v>719</v>
      </c>
      <c r="C125" t="s">
        <v>592</v>
      </c>
      <c r="D125" t="s">
        <v>739</v>
      </c>
      <c r="E125">
        <v>3</v>
      </c>
      <c r="F125">
        <v>12</v>
      </c>
      <c r="G125" t="s">
        <v>740</v>
      </c>
      <c r="H125">
        <v>614</v>
      </c>
      <c r="I125">
        <v>1837156.85</v>
      </c>
      <c r="J125">
        <v>2992.11</v>
      </c>
      <c r="K125">
        <v>858414</v>
      </c>
      <c r="L125">
        <v>6.5</v>
      </c>
      <c r="M125">
        <v>133183.9</v>
      </c>
      <c r="N125">
        <v>2.1402000000000001</v>
      </c>
      <c r="O125">
        <v>-237557.27</v>
      </c>
      <c r="P125">
        <v>-2E-3</v>
      </c>
      <c r="Q125">
        <v>2074714.12</v>
      </c>
      <c r="R125">
        <v>6.5019999999999998</v>
      </c>
      <c r="S125" t="s">
        <v>838</v>
      </c>
      <c r="T125">
        <v>32</v>
      </c>
      <c r="U125">
        <v>123</v>
      </c>
    </row>
    <row r="128" spans="1:21" x14ac:dyDescent="0.25">
      <c r="L128">
        <f>MAX(High_performance_drivers_by_revenue_and_fuel_efficiency__2[avg_mpg])</f>
        <v>6.56</v>
      </c>
    </row>
    <row r="130" spans="2:12" x14ac:dyDescent="0.25">
      <c r="L130">
        <f>L128</f>
        <v>6.56</v>
      </c>
    </row>
    <row r="131" spans="2:12" ht="15.75" x14ac:dyDescent="0.25">
      <c r="B131" s="2" t="s">
        <v>872</v>
      </c>
      <c r="C131" t="s">
        <v>871</v>
      </c>
      <c r="D131" t="s">
        <v>581</v>
      </c>
      <c r="E131" t="s">
        <v>730</v>
      </c>
      <c r="G131" s="14" t="s">
        <v>885</v>
      </c>
      <c r="H131" s="15" t="s">
        <v>590</v>
      </c>
      <c r="I131" s="15" t="s">
        <v>7</v>
      </c>
    </row>
    <row r="132" spans="2:12" ht="15.75" x14ac:dyDescent="0.25">
      <c r="B132" s="3" t="s">
        <v>741</v>
      </c>
      <c r="C132">
        <v>27</v>
      </c>
      <c r="D132" s="4">
        <v>58027405.950000003</v>
      </c>
      <c r="E132">
        <v>2.2058</v>
      </c>
      <c r="G132" s="15" t="s">
        <v>591</v>
      </c>
      <c r="H132" s="15">
        <v>6.5</v>
      </c>
      <c r="I132" s="16">
        <v>2311844.2999999998</v>
      </c>
    </row>
    <row r="133" spans="2:12" ht="15.75" x14ac:dyDescent="0.25">
      <c r="B133" s="3" t="s">
        <v>769</v>
      </c>
      <c r="C133">
        <v>23</v>
      </c>
      <c r="D133" s="4">
        <v>45493409.030000001</v>
      </c>
      <c r="E133">
        <v>2.1907999999999999</v>
      </c>
      <c r="G133" s="15" t="s">
        <v>593</v>
      </c>
      <c r="H133" s="15">
        <v>6.52</v>
      </c>
      <c r="I133" s="16">
        <v>2311327.9</v>
      </c>
    </row>
    <row r="134" spans="2:12" ht="15.75" x14ac:dyDescent="0.25">
      <c r="B134" s="3" t="s">
        <v>795</v>
      </c>
      <c r="C134">
        <v>42</v>
      </c>
      <c r="D134" s="4">
        <v>90359666.420000002</v>
      </c>
      <c r="E134">
        <v>2.1854</v>
      </c>
      <c r="G134" s="15" t="s">
        <v>595</v>
      </c>
      <c r="H134" s="15">
        <v>6.52</v>
      </c>
      <c r="I134" s="16">
        <v>2305056.6</v>
      </c>
    </row>
    <row r="135" spans="2:12" ht="15.75" x14ac:dyDescent="0.25">
      <c r="B135" s="3" t="s">
        <v>838</v>
      </c>
      <c r="C135">
        <v>32</v>
      </c>
      <c r="D135" s="4">
        <v>63384069.200000003</v>
      </c>
      <c r="E135">
        <v>2.1983999999999999</v>
      </c>
      <c r="G135" s="15" t="s">
        <v>597</v>
      </c>
      <c r="H135" s="15">
        <v>6.5</v>
      </c>
      <c r="I135" s="16">
        <v>2278574.88</v>
      </c>
    </row>
    <row r="136" spans="2:12" ht="15.75" x14ac:dyDescent="0.25">
      <c r="G136" s="15" t="s">
        <v>599</v>
      </c>
      <c r="H136" s="15">
        <v>6.47</v>
      </c>
      <c r="I136" s="16">
        <v>2275654.7599999998</v>
      </c>
    </row>
    <row r="137" spans="2:12" ht="15.75" x14ac:dyDescent="0.25">
      <c r="G137" s="15" t="s">
        <v>602</v>
      </c>
      <c r="H137" s="15">
        <v>6.5</v>
      </c>
      <c r="I137" s="16">
        <v>2269105.67</v>
      </c>
    </row>
    <row r="138" spans="2:12" ht="15.75" x14ac:dyDescent="0.25">
      <c r="G138" s="15" t="s">
        <v>604</v>
      </c>
      <c r="H138" s="15">
        <v>6.49</v>
      </c>
      <c r="I138" s="16">
        <v>2256066.92</v>
      </c>
    </row>
    <row r="139" spans="2:12" ht="15.75" x14ac:dyDescent="0.25">
      <c r="G139" s="15" t="s">
        <v>606</v>
      </c>
      <c r="H139" s="15">
        <v>6.51</v>
      </c>
      <c r="I139" s="16">
        <v>2229521.23</v>
      </c>
    </row>
    <row r="140" spans="2:12" ht="15.75" x14ac:dyDescent="0.25">
      <c r="G140" s="15" t="s">
        <v>608</v>
      </c>
      <c r="H140" s="15">
        <v>6.51</v>
      </c>
      <c r="I140" s="16">
        <v>2214003.33</v>
      </c>
    </row>
    <row r="141" spans="2:12" ht="15.75" x14ac:dyDescent="0.25">
      <c r="G141" s="15" t="s">
        <v>610</v>
      </c>
      <c r="H141" s="15">
        <v>6.55</v>
      </c>
      <c r="I141" s="16">
        <v>2191488.37</v>
      </c>
    </row>
  </sheetData>
  <pageMargins left="0.7" right="0.7" top="0.75" bottom="0.75" header="0.3" footer="0.3"/>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ECC32E-6321-44ED-8BC9-D47E23A733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Dashboard (2)</vt:lpstr>
      <vt:lpstr>Montly revenue</vt:lpstr>
      <vt:lpstr>Top Customers</vt:lpstr>
      <vt:lpstr>Maintenance Cost</vt:lpstr>
      <vt:lpstr>Fueling vs Revenue </vt:lpstr>
      <vt:lpstr>Safety incidents</vt:lpstr>
      <vt:lpstr>Driver Performance</vt:lpstr>
      <vt:lpstr>Truck running mileage and Avera</vt:lpstr>
      <vt:lpstr>Route Revenue</vt:lpstr>
      <vt:lpstr>Route delayed delivery</vt:lpstr>
      <vt:lpstr>On-time Delivery rate</vt:lpstr>
      <vt:lpstr>On-time Delivery by Facility</vt:lpstr>
      <vt:lpstr>High performance drivers by rev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Ayodele Fashina</dc:creator>
  <cp:lastModifiedBy>Ayodele Fashina</cp:lastModifiedBy>
  <dcterms:created xsi:type="dcterms:W3CDTF">2026-05-23T22:09:44Z</dcterms:created>
  <dcterms:modified xsi:type="dcterms:W3CDTF">2026-05-30T23:15:12Z</dcterms:modified>
</cp:coreProperties>
</file>