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f48c347a565953b/Documentos/"/>
    </mc:Choice>
  </mc:AlternateContent>
  <xr:revisionPtr revIDLastSave="20" documentId="8_{EB47594B-D5BE-46F9-8FAC-0ED1830313C8}" xr6:coauthVersionLast="47" xr6:coauthVersionMax="47" xr10:uidLastSave="{5CCC3AB0-3368-4456-8E86-8A8414A60D7C}"/>
  <bookViews>
    <workbookView xWindow="-108" yWindow="-108" windowWidth="23256" windowHeight="12456" tabRatio="0" xr2:uid="{5D75D95C-7AB1-45B7-B462-47D045DFCF74}"/>
  </bookViews>
  <sheets>
    <sheet name="Planner" sheetId="1" r:id="rId1"/>
    <sheet name="Data" sheetId="2" state="hidden" r:id="rId2"/>
  </sheets>
  <definedNames>
    <definedName name="anos">Planner!$D$12</definedName>
    <definedName name="aporte">Planner!$D$8</definedName>
    <definedName name="patrimonio">Planner!$D$11</definedName>
    <definedName name="qtd_anos">Planner!$D$9</definedName>
    <definedName name="rendimento">Planner!$D$13</definedName>
    <definedName name="rendimento_carteira">Planner!#REF!</definedName>
    <definedName name="taxa_mensal">Planner!$D$10</definedName>
    <definedName name="v">Planner!$D$10</definedName>
    <definedName name="Valores">Planner!$D$10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G9" i="1"/>
  <c r="H9" i="1" s="1"/>
  <c r="G10" i="1"/>
  <c r="H10" i="1" s="1"/>
  <c r="G11" i="1"/>
  <c r="H11" i="1" s="1"/>
  <c r="G12" i="1"/>
  <c r="H12" i="1" s="1"/>
  <c r="G13" i="1"/>
  <c r="H13" i="1" s="1"/>
  <c r="G8" i="1"/>
  <c r="H8" i="1" s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19" i="1"/>
  <c r="D19" i="1" s="1"/>
  <c r="C20" i="1"/>
  <c r="D20" i="1" s="1"/>
  <c r="C21" i="1"/>
  <c r="D21" i="1" s="1"/>
  <c r="C22" i="1"/>
  <c r="D22" i="1" s="1"/>
  <c r="D14" i="1"/>
  <c r="D15" i="1" s="1"/>
  <c r="D8" i="1"/>
  <c r="H14" i="1" l="1"/>
</calcChain>
</file>

<file path=xl/sharedStrings.xml><?xml version="1.0" encoding="utf-8"?>
<sst xmlns="http://schemas.openxmlformats.org/spreadsheetml/2006/main" count="75" uniqueCount="38">
  <si>
    <t>CONFIGURAÇÕES</t>
  </si>
  <si>
    <t>Salário</t>
  </si>
  <si>
    <t>Rendimento Carteira</t>
  </si>
  <si>
    <t>INVESTIMENTO MENSAL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</si>
  <si>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</si>
  <si>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</si>
  <si>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</si>
  <si>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</si>
  <si>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</si>
  <si>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</si>
  <si>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</si>
  <si>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</si>
  <si>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</si>
  <si>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</si>
  <si>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</si>
  <si>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</si>
  <si>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Dividendos</t>
  </si>
  <si>
    <t>Agressivo</t>
  </si>
  <si>
    <t xml:space="preserve">Patrimônio acumulado </t>
  </si>
  <si>
    <t xml:space="preserve">Dividendos Mensais </t>
  </si>
  <si>
    <t xml:space="preserve">Quanto investir por mês </t>
  </si>
  <si>
    <t xml:space="preserve">Taxa de Rendimento Mensal </t>
  </si>
  <si>
    <t>CHAVE</t>
  </si>
  <si>
    <t>%</t>
  </si>
  <si>
    <t>Conservador</t>
  </si>
  <si>
    <t>#3A3838</t>
  </si>
  <si>
    <t>#808080</t>
  </si>
  <si>
    <r>
      <t xml:space="preserve">Sugestão de Investimento </t>
    </r>
    <r>
      <rPr>
        <b/>
        <sz val="12"/>
        <color theme="1"/>
        <rFont val="Segoe UI"/>
        <family val="2"/>
      </rPr>
      <t>(30%)</t>
    </r>
  </si>
  <si>
    <t>Montante Final</t>
  </si>
  <si>
    <t>CENÁRIOS</t>
  </si>
  <si>
    <t>Período (ano)</t>
  </si>
  <si>
    <t xml:space="preserve">Patrimônio </t>
  </si>
  <si>
    <t>Dois anos</t>
  </si>
  <si>
    <t>Cinco anos</t>
  </si>
  <si>
    <t>Dez anos</t>
  </si>
  <si>
    <t>Vinte anos</t>
  </si>
  <si>
    <t>Trinta anos</t>
  </si>
  <si>
    <t>Tipo de 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</si>
</sst>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15"/>
      <color theme="3"/>
      <name val="Calibri"/>
      <family val="2"/>
      <scheme val="minor"/>
    </font>
    <font>
      <b/>
      <sz val="48"/>
      <color rgb="FF000000"/>
      <name val="Bodoni MT"/>
      <family val="1"/>
    </font>
    <font>
      <b/>
      <sz val="15"/>
      <color rgb="FF000000"/>
      <name val="Bahnschrift SemiLight SemiConde"/>
      <family val="2"/>
    </font>
    <font>
      <b/>
      <sz val="15"/>
      <color theme="3"/>
      <name val="Bahnschrift SemiLight SemiConde"/>
      <family val="2"/>
    </font>
    <font>
      <b/>
      <sz val="15"/>
      <color theme="0"/>
      <name val="Bahnschrift SemiLight SemiConde"/>
      <family val="2"/>
    </font>
    <font>
      <b/>
      <sz val="14"/>
      <color theme="0"/>
      <name val="Bahnschrift SemiLight SemiConde"/>
      <family val="2"/>
    </font>
    <font>
      <b/>
      <sz val="11"/>
      <color rgb="FF000000"/>
      <name val="Segoe UI"/>
      <family val="2"/>
    </font>
    <font>
      <b/>
      <sz val="12"/>
      <color rgb="FF000000"/>
      <name val="Bahnschrift SemiLight SemiConde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3A3838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ck">
        <color rgb="FF3A3838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 tint="-0.34998626667073579"/>
      </right>
      <top style="thick">
        <color theme="0"/>
      </top>
      <bottom style="thick">
        <color theme="0"/>
      </bottom>
      <diagonal/>
    </border>
    <border>
      <left style="thin">
        <color theme="0" tint="-0.34998626667073579"/>
      </left>
      <right/>
      <top style="thick">
        <color theme="0"/>
      </top>
      <bottom style="thick">
        <color theme="0"/>
      </bottom>
      <diagonal/>
    </border>
    <border>
      <left/>
      <right style="thin">
        <color theme="0" tint="-0.34998626667073579"/>
      </right>
      <top/>
      <bottom style="thick">
        <color theme="0"/>
      </bottom>
      <diagonal/>
    </border>
    <border>
      <left style="thin">
        <color theme="0" tint="-0.34998626667073579"/>
      </left>
      <right/>
      <top/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2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5" borderId="0" xfId="0" applyFill="1"/>
    <xf numFmtId="0" fontId="9" fillId="5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9" fillId="8" borderId="0" xfId="0" applyFont="1" applyFill="1" applyAlignment="1">
      <alignment vertical="center"/>
    </xf>
    <xf numFmtId="0" fontId="0" fillId="8" borderId="0" xfId="0" applyFill="1"/>
    <xf numFmtId="0" fontId="11" fillId="8" borderId="5" xfId="2" applyFont="1" applyFill="1" applyBorder="1" applyAlignment="1">
      <alignment vertical="center"/>
    </xf>
    <xf numFmtId="0" fontId="13" fillId="8" borderId="5" xfId="2" applyFont="1" applyFill="1" applyBorder="1" applyAlignment="1">
      <alignment horizontal="center" vertical="center"/>
    </xf>
    <xf numFmtId="8" fontId="5" fillId="10" borderId="6" xfId="0" applyNumberFormat="1" applyFont="1" applyFill="1" applyBorder="1" applyAlignment="1">
      <alignment horizontal="left"/>
    </xf>
    <xf numFmtId="164" fontId="4" fillId="10" borderId="4" xfId="0" applyNumberFormat="1" applyFont="1" applyFill="1" applyBorder="1" applyAlignment="1">
      <alignment horizontal="left"/>
    </xf>
    <xf numFmtId="164" fontId="4" fillId="10" borderId="6" xfId="0" applyNumberFormat="1" applyFont="1" applyFill="1" applyBorder="1" applyAlignment="1">
      <alignment horizontal="left"/>
    </xf>
    <xf numFmtId="164" fontId="5" fillId="10" borderId="4" xfId="0" applyNumberFormat="1" applyFont="1" applyFill="1" applyBorder="1" applyAlignment="1">
      <alignment horizontal="left"/>
    </xf>
    <xf numFmtId="164" fontId="5" fillId="10" borderId="6" xfId="0" applyNumberFormat="1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6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/>
    </xf>
    <xf numFmtId="9" fontId="4" fillId="10" borderId="6" xfId="0" applyNumberFormat="1" applyFont="1" applyFill="1" applyBorder="1" applyAlignment="1">
      <alignment horizontal="center"/>
    </xf>
    <xf numFmtId="164" fontId="14" fillId="10" borderId="6" xfId="0" applyNumberFormat="1" applyFont="1" applyFill="1" applyBorder="1" applyAlignment="1">
      <alignment horizontal="left"/>
    </xf>
    <xf numFmtId="0" fontId="10" fillId="8" borderId="5" xfId="2" applyFont="1" applyFill="1" applyBorder="1" applyAlignment="1">
      <alignment horizontal="left" vertical="center" indent="2"/>
    </xf>
    <xf numFmtId="0" fontId="12" fillId="8" borderId="5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 applyProtection="1">
      <alignment horizontal="left"/>
      <protection locked="0"/>
    </xf>
    <xf numFmtId="10" fontId="5" fillId="2" borderId="6" xfId="0" applyNumberFormat="1" applyFont="1" applyFill="1" applyBorder="1" applyAlignment="1" applyProtection="1">
      <alignment horizontal="center"/>
      <protection locked="0"/>
    </xf>
    <xf numFmtId="164" fontId="5" fillId="2" borderId="6" xfId="0" applyNumberFormat="1" applyFont="1" applyFill="1" applyBorder="1" applyAlignment="1" applyProtection="1">
      <alignment horizontal="left"/>
      <protection locked="0"/>
    </xf>
    <xf numFmtId="164" fontId="5" fillId="11" borderId="3" xfId="0" applyNumberFormat="1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13" fillId="8" borderId="5" xfId="2" applyFont="1" applyFill="1" applyBorder="1" applyAlignment="1">
      <alignment horizontal="center" vertical="center"/>
    </xf>
    <xf numFmtId="164" fontId="5" fillId="11" borderId="4" xfId="1" applyNumberFormat="1" applyFont="1" applyFill="1" applyBorder="1" applyAlignment="1" applyProtection="1">
      <alignment horizontal="center" vertical="center"/>
      <protection locked="0"/>
    </xf>
    <xf numFmtId="0" fontId="3" fillId="10" borderId="7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left" vertical="center"/>
    </xf>
    <xf numFmtId="0" fontId="3" fillId="10" borderId="10" xfId="0" applyFont="1" applyFill="1" applyBorder="1" applyAlignment="1">
      <alignment horizontal="left" vertical="center"/>
    </xf>
    <xf numFmtId="0" fontId="15" fillId="10" borderId="6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left"/>
    </xf>
    <xf numFmtId="0" fontId="3" fillId="10" borderId="10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colors>
    <mruColors>
      <color rgb="FF3A3838"/>
      <color rgb="FFBFBFBF"/>
      <color rgb="FF808080"/>
      <color rgb="FF000000"/>
      <color rgb="FFF2F2F2"/>
      <color rgb="FF333333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3A3838"/>
                </a:solidFill>
                <a:effectLst>
                  <a:innerShdw blurRad="63500" dist="50800" dir="16200000">
                    <a:schemeClr val="tx1">
                      <a:alpha val="50000"/>
                    </a:schemeClr>
                  </a:innerShdw>
                </a:effectLst>
                <a:latin typeface="Bahnschrift SemiLight SemiConde" panose="020B0502040204020203" pitchFamily="34" charset="0"/>
                <a:ea typeface="+mn-ea"/>
                <a:cs typeface="+mn-cs"/>
              </a:defRPr>
            </a:pPr>
            <a:r>
              <a:rPr lang="pt-BR" sz="1200" b="0">
                <a:solidFill>
                  <a:srgbClr val="3A3838"/>
                </a:solidFill>
                <a:effectLst>
                  <a:innerShdw blurRad="63500" dist="50800" dir="16200000">
                    <a:schemeClr val="tx1">
                      <a:alpha val="50000"/>
                    </a:schemeClr>
                  </a:innerShdw>
                </a:effectLst>
                <a:latin typeface="Bahnschrift SemiLight SemiConde" panose="020B0502040204020203" pitchFamily="34" charset="0"/>
                <a:cs typeface="Segoe UI" panose="020B0502040204020203" pitchFamily="34" charset="0"/>
              </a:rPr>
              <a:t>CENÁRIOS</a:t>
            </a:r>
            <a:endParaRPr lang="pt-BR" sz="1800" b="0">
              <a:solidFill>
                <a:srgbClr val="3A3838"/>
              </a:solidFill>
              <a:effectLst>
                <a:innerShdw blurRad="63500" dist="50800" dir="16200000">
                  <a:schemeClr val="tx1">
                    <a:alpha val="50000"/>
                  </a:schemeClr>
                </a:innerShdw>
              </a:effectLst>
              <a:latin typeface="Bahnschrift SemiLight SemiConde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94819255941086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3A3838"/>
              </a:solidFill>
              <a:effectLst>
                <a:innerShdw blurRad="63500" dist="50800" dir="16200000">
                  <a:schemeClr val="tx1">
                    <a:alpha val="50000"/>
                  </a:schemeClr>
                </a:innerShdw>
              </a:effectLst>
              <a:latin typeface="Bahnschrift SemiLight SemiConde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8538018053906E-2"/>
          <c:y val="3.3411978641589971E-2"/>
          <c:w val="0.76612507268051833"/>
          <c:h val="0.73816163610303731"/>
        </c:manualLayout>
      </c:layout>
      <c:lineChart>
        <c:grouping val="standard"/>
        <c:varyColors val="0"/>
        <c:ser>
          <c:idx val="0"/>
          <c:order val="0"/>
          <c:tx>
            <c:strRef>
              <c:f>Planner!$C$17</c:f>
              <c:strCache>
                <c:ptCount val="1"/>
                <c:pt idx="0">
                  <c:v>Patrimônio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schemeClr val="bg1">
                  <a:lumMod val="50000"/>
                  <a:alpha val="4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</c:spPr>
          </c:marker>
          <c:dLbls>
            <c:dLbl>
              <c:idx val="0"/>
              <c:layout>
                <c:manualLayout>
                  <c:x val="-8.8278120347265121E-2"/>
                  <c:y val="-0.183715896104005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96-4560-89AC-97323AE76956}"/>
                </c:ext>
              </c:extLst>
            </c:dLbl>
            <c:dLbl>
              <c:idx val="2"/>
              <c:layout>
                <c:manualLayout>
                  <c:x val="-9.4442242330291859E-2"/>
                  <c:y val="-0.156986313190733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96-4560-89AC-97323AE76956}"/>
                </c:ext>
              </c:extLst>
            </c:dLbl>
            <c:dLbl>
              <c:idx val="3"/>
              <c:layout>
                <c:manualLayout>
                  <c:x val="-4.6372905111776337E-2"/>
                  <c:y val="5.685035011544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6-4560-89AC-97323AE76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Planner!$B$18:$B$22</c:f>
              <c:strCache>
                <c:ptCount val="5"/>
                <c:pt idx="0">
                  <c:v>Dois anos</c:v>
                </c:pt>
                <c:pt idx="1">
                  <c:v>Cinco anos</c:v>
                </c:pt>
                <c:pt idx="2">
                  <c:v>Dez anos</c:v>
                </c:pt>
                <c:pt idx="3">
                  <c:v>Vinte anos</c:v>
                </c:pt>
                <c:pt idx="4">
                  <c:v>Trinta anos</c:v>
                </c:pt>
              </c:strCache>
            </c:strRef>
          </c:cat>
          <c:val>
            <c:numRef>
              <c:f>Planner!$C$18:$C$22</c:f>
              <c:numCache>
                <c:formatCode>"R$"\ #,##0.00</c:formatCode>
                <c:ptCount val="5"/>
                <c:pt idx="0">
                  <c:v>28123.416235737746</c:v>
                </c:pt>
                <c:pt idx="1">
                  <c:v>86533.174469037898</c:v>
                </c:pt>
                <c:pt idx="2">
                  <c:v>251288.26312241488</c:v>
                </c:pt>
                <c:pt idx="3">
                  <c:v>1162217.4274602747</c:v>
                </c:pt>
                <c:pt idx="4">
                  <c:v>4464369.0366543699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6-4560-89AC-97323AE76956}"/>
            </c:ext>
          </c:extLst>
        </c:ser>
        <c:ser>
          <c:idx val="1"/>
          <c:order val="1"/>
          <c:tx>
            <c:strRef>
              <c:f>Planner!$D$17</c:f>
              <c:strCache>
                <c:ptCount val="1"/>
                <c:pt idx="0">
                  <c:v>Dividendos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>
              <a:outerShdw blurRad="50800" dist="38100" dir="2700000" algn="tl" rotWithShape="0">
                <a:schemeClr val="bg1">
                  <a:lumMod val="65000"/>
                  <a:alpha val="4000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schemeClr val="bg1">
                    <a:lumMod val="65000"/>
                    <a:alpha val="40000"/>
                  </a:schemeClr>
                </a:outerShdw>
              </a:effectLst>
            </c:spPr>
          </c:marker>
          <c:cat>
            <c:strRef>
              <c:f>Planner!$B$18:$B$22</c:f>
              <c:strCache>
                <c:ptCount val="5"/>
                <c:pt idx="0">
                  <c:v>Dois anos</c:v>
                </c:pt>
                <c:pt idx="1">
                  <c:v>Cinco anos</c:v>
                </c:pt>
                <c:pt idx="2">
                  <c:v>Dez anos</c:v>
                </c:pt>
                <c:pt idx="3">
                  <c:v>Vinte anos</c:v>
                </c:pt>
                <c:pt idx="4">
                  <c:v>Trinta anos</c:v>
                </c:pt>
              </c:strCache>
            </c:strRef>
          </c:cat>
          <c:val>
            <c:numRef>
              <c:f>Planner!$D$18:$D$22</c:f>
              <c:numCache>
                <c:formatCode>"R$"\ #,##0.00</c:formatCode>
                <c:ptCount val="5"/>
                <c:pt idx="0">
                  <c:v>224.98732988590197</c:v>
                </c:pt>
                <c:pt idx="1">
                  <c:v>692.26539575230322</c:v>
                </c:pt>
                <c:pt idx="2">
                  <c:v>2010.3061049793191</c:v>
                </c:pt>
                <c:pt idx="3">
                  <c:v>9297.739419682197</c:v>
                </c:pt>
                <c:pt idx="4">
                  <c:v>35714.952293234957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6-4560-89AC-97323AE7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36143"/>
        <c:axId val="1558731343"/>
      </c:lineChart>
      <c:catAx>
        <c:axId val="15587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731343"/>
        <c:crosses val="autoZero"/>
        <c:auto val="1"/>
        <c:lblAlgn val="ctr"/>
        <c:lblOffset val="100"/>
        <c:noMultiLvlLbl val="0"/>
      </c:catAx>
      <c:valAx>
        <c:axId val="15587313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587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1901312990876"/>
          <c:y val="0.33042062164494335"/>
          <c:w val="0.21478867876525184"/>
          <c:h val="0.24183336707636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chart" Target="../charts/chart1.xml"/><Relationship Id="rId5" Type="http://schemas.openxmlformats.org/officeDocument/2006/relationships/image" Target="../media/image4.png"/><Relationship Id="rId10" Type="http://schemas.openxmlformats.org/officeDocument/2006/relationships/image" Target="../media/image9.svg"/><Relationship Id="rId4" Type="http://schemas.openxmlformats.org/officeDocument/2006/relationships/image" Target="../media/image3.sv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1201272</xdr:colOff>
      <xdr:row>0</xdr:row>
      <xdr:rowOff>259978</xdr:rowOff>
    </xdr:from>
    <xdr:to>
      <xdr:col>6</xdr:col>
      <xdr:colOff>44823</xdr:colOff>
      <xdr:row>0</xdr:row>
      <xdr:rowOff>1237130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2E06D6-9084-ED43-0242-E8AAF909E092}"/>
            </a:ext>
          </a:extLst>
        </xdr:cNvPr>
        <xdr:cNvGrpSpPr/>
      </xdr:nvGrpSpPr>
      <xdr:grpSpPr>
        <a:xfrm>
          <a:off x="3899648" y="259978"/>
          <a:ext cx="4473387" cy="977152"/>
          <a:chOff x="6499413" y="251013"/>
          <a:chExt cx="4253420" cy="977152"/>
        </a:xfrm>
      </xdr:grpSpPr>
      <xdr:pic>
        <xdr:nvPicPr>
          <xdr:cNvPr id="4" name="Imagem 3" descr="Retorno de investimento - ícones de marketing grátis">
            <a:extLst>
              <a:ext uri="{FF2B5EF4-FFF2-40B4-BE49-F238E27FC236}">
                <a16:creationId xmlns:a16="http://schemas.microsoft.com/office/drawing/2014/main" id="{57807811-AD7C-D88C-0EEE-1CD1EBEACA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4000" b="96889" l="2667" r="94667">
                        <a14:foregroundMark x1="88444" y1="14222" x2="88444" y2="14222"/>
                        <a14:foregroundMark x1="86667" y1="18222" x2="86667" y2="18222"/>
                        <a14:foregroundMark x1="86667" y1="18222" x2="86667" y2="18222"/>
                        <a14:foregroundMark x1="55111" y1="8000" x2="55111" y2="8000"/>
                        <a14:foregroundMark x1="55111" y1="8000" x2="55111" y2="8000"/>
                        <a14:foregroundMark x1="33333" y1="6222" x2="33333" y2="6222"/>
                        <a14:foregroundMark x1="33333" y1="6222" x2="33333" y2="6222"/>
                        <a14:foregroundMark x1="46222" y1="4000" x2="46222" y2="4000"/>
                        <a14:foregroundMark x1="46222" y1="4000" x2="46222" y2="4000"/>
                        <a14:foregroundMark x1="39556" y1="12000" x2="39556" y2="12000"/>
                        <a14:foregroundMark x1="45333" y1="11111" x2="45333" y2="11111"/>
                        <a14:foregroundMark x1="26667" y1="17778" x2="26667" y2="17778"/>
                        <a14:foregroundMark x1="5778" y1="32444" x2="5778" y2="32444"/>
                        <a14:foregroundMark x1="5778" y1="32444" x2="5778" y2="32444"/>
                        <a14:foregroundMark x1="3111" y1="45778" x2="3111" y2="45778"/>
                        <a14:foregroundMark x1="3111" y1="45778" x2="3111" y2="45778"/>
                        <a14:foregroundMark x1="92889" y1="65778" x2="92889" y2="65778"/>
                        <a14:foregroundMark x1="92444" y1="65778" x2="92444" y2="65778"/>
                        <a14:foregroundMark x1="95111" y1="60889" x2="95111" y2="60889"/>
                        <a14:foregroundMark x1="95111" y1="60889" x2="95111" y2="60889"/>
                        <a14:foregroundMark x1="68889" y1="83556" x2="68889" y2="83556"/>
                        <a14:foregroundMark x1="68889" y1="83556" x2="68889" y2="83556"/>
                        <a14:foregroundMark x1="15111" y1="78222" x2="15111" y2="78222"/>
                        <a14:foregroundMark x1="15111" y1="78222" x2="15111" y2="78222"/>
                        <a14:foregroundMark x1="45778" y1="94222" x2="45778" y2="94222"/>
                        <a14:foregroundMark x1="45778" y1="94222" x2="45778" y2="94222"/>
                        <a14:foregroundMark x1="51111" y1="96889" x2="51111" y2="96889"/>
                        <a14:foregroundMark x1="51111" y1="96889" x2="51111" y2="96889"/>
                        <a14:foregroundMark x1="60000" y1="88444" x2="60000" y2="88444"/>
                        <a14:foregroundMark x1="60000" y1="88000" x2="60000" y2="88000"/>
                        <a14:foregroundMark x1="55556" y1="88889" x2="55556" y2="88889"/>
                        <a14:foregroundMark x1="55556" y1="88889" x2="55556" y2="88889"/>
                        <a14:foregroundMark x1="47556" y1="48889" x2="47556" y2="48889"/>
                        <a14:backgroundMark x1="59111" y1="48444" x2="59111" y2="48444"/>
                        <a14:backgroundMark x1="59556" y1="48444" x2="59556" y2="48444"/>
                        <a14:backgroundMark x1="92000" y1="67111" x2="92000" y2="67111"/>
                        <a14:backgroundMark x1="91111" y1="66222" x2="91111" y2="66222"/>
                        <a14:backgroundMark x1="92444" y1="66222" x2="92444" y2="66222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50825" y="349624"/>
            <a:ext cx="802008" cy="788894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 fLocksText="0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DA4ED2E-4CDB-72A4-D7E2-DD5C3184480D}"/>
              </a:ext>
            </a:extLst>
          </xdr:cNvPr>
          <xdr:cNvSpPr/>
        </xdr:nvSpPr>
        <xdr:spPr>
          <a:xfrm>
            <a:off x="6499413" y="251013"/>
            <a:ext cx="3424517" cy="977152"/>
          </a:xfrm>
          <a:prstGeom prst="round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gradFill>
                  <a:gsLst>
                    <a:gs pos="0">
                      <a:schemeClr val="bg2">
                        <a:lumMod val="25000"/>
                      </a:schemeClr>
                    </a:gs>
                    <a:gs pos="100000">
                      <a:schemeClr val="tx1"/>
                    </a:gs>
                  </a:gsLst>
                  <a:lin ang="5400000" scaled="1"/>
                </a:gradFill>
                <a:latin typeface="Bodoni MT Black" panose="02070A03080606020203" pitchFamily="18" charset="0"/>
              </a:rPr>
              <a:t>InvestFácil</a:t>
            </a:r>
            <a:endParaRPr lang="pt-BR" sz="1100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latin typeface="Bodoni MT Black" panose="02070A03080606020203" pitchFamily="18" charset="0"/>
            </a:endParaRPr>
          </a:p>
        </xdr:txBody>
      </xdr:sp>
    </xdr:grpSp>
    <xdr:clientData/>
  </xdr:twoCellAnchor>
  <xdr:twoCellAnchor editAs="absolute">
    <xdr:from>
      <xdr:col>0</xdr:col>
      <xdr:colOff>331694</xdr:colOff>
      <xdr:row>9</xdr:row>
      <xdr:rowOff>26893</xdr:rowOff>
    </xdr:from>
    <xdr:to>
      <xdr:col>0</xdr:col>
      <xdr:colOff>608894</xdr:colOff>
      <xdr:row>10</xdr:row>
      <xdr:rowOff>53082</xdr:rowOff>
    </xdr:to>
    <xdr:pic>
      <xdr:nvPicPr>
        <xdr:cNvPr id="8" name="Gráfico 7" descr="Estatísticas">
          <a:extLst>
            <a:ext uri="{FF2B5EF4-FFF2-40B4-BE49-F238E27FC236}">
              <a16:creationId xmlns:a16="http://schemas.microsoft.com/office/drawing/2014/main" id="{253C23A1-DC01-5A88-9EAD-B582AF74D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1694" y="3119717"/>
          <a:ext cx="277200" cy="277200"/>
        </a:xfrm>
        <a:prstGeom prst="rect">
          <a:avLst/>
        </a:prstGeom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</xdr:pic>
    <xdr:clientData/>
  </xdr:twoCellAnchor>
  <xdr:twoCellAnchor editAs="absolute">
    <xdr:from>
      <xdr:col>0</xdr:col>
      <xdr:colOff>331695</xdr:colOff>
      <xdr:row>3</xdr:row>
      <xdr:rowOff>152401</xdr:rowOff>
    </xdr:from>
    <xdr:to>
      <xdr:col>1</xdr:col>
      <xdr:colOff>1</xdr:colOff>
      <xdr:row>5</xdr:row>
      <xdr:rowOff>8966</xdr:rowOff>
    </xdr:to>
    <xdr:pic>
      <xdr:nvPicPr>
        <xdr:cNvPr id="10" name="Gráfico 9" descr="Lâmpada e engrenagem">
          <a:extLst>
            <a:ext uri="{FF2B5EF4-FFF2-40B4-BE49-F238E27FC236}">
              <a16:creationId xmlns:a16="http://schemas.microsoft.com/office/drawing/2014/main" id="{83E58C38-041C-619D-5A15-F50C0D585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1695" y="1819836"/>
          <a:ext cx="277906" cy="277906"/>
        </a:xfrm>
        <a:prstGeom prst="rect">
          <a:avLst/>
        </a:prstGeom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</xdr:pic>
    <xdr:clientData/>
  </xdr:twoCellAnchor>
  <xdr:twoCellAnchor editAs="absolute">
    <xdr:from>
      <xdr:col>0</xdr:col>
      <xdr:colOff>331694</xdr:colOff>
      <xdr:row>16</xdr:row>
      <xdr:rowOff>8964</xdr:rowOff>
    </xdr:from>
    <xdr:to>
      <xdr:col>0</xdr:col>
      <xdr:colOff>608894</xdr:colOff>
      <xdr:row>17</xdr:row>
      <xdr:rowOff>35153</xdr:rowOff>
    </xdr:to>
    <xdr:pic>
      <xdr:nvPicPr>
        <xdr:cNvPr id="12" name="Gráfico 11" descr="Apresentação com gráfico de barras DPE">
          <a:extLst>
            <a:ext uri="{FF2B5EF4-FFF2-40B4-BE49-F238E27FC236}">
              <a16:creationId xmlns:a16="http://schemas.microsoft.com/office/drawing/2014/main" id="{666B0D90-E370-CDDE-819E-68DDA593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31694" y="4867835"/>
          <a:ext cx="277200" cy="277200"/>
        </a:xfrm>
        <a:prstGeom prst="rect">
          <a:avLst/>
        </a:prstGeom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</xdr:pic>
    <xdr:clientData/>
  </xdr:twoCellAnchor>
  <xdr:twoCellAnchor editAs="absolute">
    <xdr:from>
      <xdr:col>4</xdr:col>
      <xdr:colOff>519952</xdr:colOff>
      <xdr:row>4</xdr:row>
      <xdr:rowOff>8967</xdr:rowOff>
    </xdr:from>
    <xdr:to>
      <xdr:col>5</xdr:col>
      <xdr:colOff>8258</xdr:colOff>
      <xdr:row>5</xdr:row>
      <xdr:rowOff>44120</xdr:rowOff>
    </xdr:to>
    <xdr:pic>
      <xdr:nvPicPr>
        <xdr:cNvPr id="16" name="Gráfico 15" descr="Usuário">
          <a:extLst>
            <a:ext uri="{FF2B5EF4-FFF2-40B4-BE49-F238E27FC236}">
              <a16:creationId xmlns:a16="http://schemas.microsoft.com/office/drawing/2014/main" id="{1CEDCC91-4E80-AE64-F668-16FCA56B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934634" y="1855696"/>
          <a:ext cx="277200" cy="277200"/>
        </a:xfrm>
        <a:prstGeom prst="rect">
          <a:avLst/>
        </a:prstGeom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</xdr:pic>
    <xdr:clientData/>
  </xdr:twoCellAnchor>
  <xdr:twoCellAnchor editAs="absolute">
    <xdr:from>
      <xdr:col>5</xdr:col>
      <xdr:colOff>17930</xdr:colOff>
      <xdr:row>14</xdr:row>
      <xdr:rowOff>197224</xdr:rowOff>
    </xdr:from>
    <xdr:to>
      <xdr:col>7</xdr:col>
      <xdr:colOff>770963</xdr:colOff>
      <xdr:row>22</xdr:row>
      <xdr:rowOff>80683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94E26DDE-CF6B-A341-7BB3-FA4EC38CF0D0}"/>
            </a:ext>
          </a:extLst>
        </xdr:cNvPr>
        <xdr:cNvSpPr/>
      </xdr:nvSpPr>
      <xdr:spPr>
        <a:xfrm>
          <a:off x="6221506" y="4554071"/>
          <a:ext cx="4652681" cy="1891553"/>
        </a:xfrm>
        <a:prstGeom prst="roundRect">
          <a:avLst>
            <a:gd name="adj" fmla="val 8798"/>
          </a:avLst>
        </a:prstGeom>
        <a:solidFill>
          <a:srgbClr val="BFBFBF"/>
        </a:solidFill>
        <a:ln w="21590" cap="rnd" cmpd="sng">
          <a:solidFill>
            <a:srgbClr val="3A3838"/>
          </a:solidFill>
        </a:ln>
        <a:effectLst>
          <a:outerShdw blurRad="50800" dist="38100" dir="2700000" algn="tl" rotWithShape="0">
            <a:schemeClr val="bg1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53789</xdr:colOff>
      <xdr:row>14</xdr:row>
      <xdr:rowOff>224118</xdr:rowOff>
    </xdr:from>
    <xdr:to>
      <xdr:col>8</xdr:col>
      <xdr:colOff>35859</xdr:colOff>
      <xdr:row>23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860EEEA-192A-3890-026B-D9AC731E3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</xdr:col>
      <xdr:colOff>510990</xdr:colOff>
      <xdr:row>16</xdr:row>
      <xdr:rowOff>17928</xdr:rowOff>
    </xdr:from>
    <xdr:to>
      <xdr:col>4</xdr:col>
      <xdr:colOff>788190</xdr:colOff>
      <xdr:row>17</xdr:row>
      <xdr:rowOff>44117</xdr:rowOff>
    </xdr:to>
    <xdr:pic>
      <xdr:nvPicPr>
        <xdr:cNvPr id="23" name="Gráfico 22" descr="Gráfico de barras com tendência ascendente">
          <a:extLst>
            <a:ext uri="{FF2B5EF4-FFF2-40B4-BE49-F238E27FC236}">
              <a16:creationId xmlns:a16="http://schemas.microsoft.com/office/drawing/2014/main" id="{EE47A7AB-3751-DADE-DAD9-FF4A3668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925672" y="4876799"/>
          <a:ext cx="277200" cy="277200"/>
        </a:xfrm>
        <a:prstGeom prst="rect">
          <a:avLst/>
        </a:prstGeom>
        <a:effectLst>
          <a:outerShdw blurRad="50800" dist="38100" dir="2700000" algn="tl" rotWithShape="0">
            <a:schemeClr val="bg1">
              <a:lumMod val="6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rilhant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638-5E29-45E8-A89C-E730E218A641}">
  <dimension ref="A1:V47"/>
  <sheetViews>
    <sheetView showGridLines="0" showRowColHeaders="0" tabSelected="1" zoomScale="85" zoomScaleNormal="85" workbookViewId="0">
      <selection activeCell="D12" sqref="D12"/>
    </sheetView>
  </sheetViews>
  <sheetFormatPr defaultRowHeight="14.4" x14ac:dyDescent="0.3"/>
  <cols>
    <col min="1" max="1" width="8.88671875" customWidth="1"/>
    <col min="2" max="2" width="30.44140625" bestFit="1" customWidth="1"/>
    <col min="3" max="3" width="22" customWidth="1"/>
    <col min="4" max="4" width="17.6640625" bestFit="1" customWidth="1"/>
    <col min="5" max="5" width="11.5546875" customWidth="1"/>
    <col min="6" max="6" width="31" customWidth="1"/>
    <col min="7" max="7" width="25.88671875" customWidth="1"/>
    <col min="8" max="8" width="12.21875" style="3" bestFit="1" customWidth="1"/>
    <col min="10" max="10" width="29.5546875" bestFit="1" customWidth="1"/>
    <col min="11" max="11" width="40" customWidth="1"/>
    <col min="12" max="12" width="15.33203125" customWidth="1"/>
  </cols>
  <sheetData>
    <row r="1" spans="1:22" s="14" customFormat="1" ht="114.6" customHeight="1" x14ac:dyDescent="0.3">
      <c r="A1" s="15"/>
      <c r="B1" s="15"/>
      <c r="C1" s="15"/>
      <c r="D1" s="1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s="16" customFormat="1" ht="3" customHeight="1" x14ac:dyDescent="0.3">
      <c r="B2" s="17"/>
    </row>
    <row r="3" spans="1:22" s="11" customFormat="1" x14ac:dyDescent="0.3"/>
    <row r="4" spans="1:22" s="11" customFormat="1" x14ac:dyDescent="0.3"/>
    <row r="5" spans="1:22" s="11" customFormat="1" ht="19.2" thickBot="1" x14ac:dyDescent="0.35">
      <c r="B5" s="33" t="s">
        <v>0</v>
      </c>
      <c r="C5" s="20"/>
      <c r="D5" s="21" t="s">
        <v>9</v>
      </c>
      <c r="F5" s="33" t="s">
        <v>4</v>
      </c>
      <c r="G5" s="41" t="s">
        <v>5</v>
      </c>
      <c r="H5" s="41"/>
    </row>
    <row r="6" spans="1:22" s="11" customFormat="1" ht="19.95" customHeight="1" thickTop="1" thickBot="1" x14ac:dyDescent="0.5">
      <c r="B6" s="50" t="s">
        <v>1</v>
      </c>
      <c r="C6" s="51"/>
      <c r="D6" s="36">
        <v>3443</v>
      </c>
      <c r="F6" s="29" t="s">
        <v>6</v>
      </c>
      <c r="G6" s="42">
        <v>1032.9000000000001</v>
      </c>
      <c r="H6" s="42"/>
    </row>
    <row r="7" spans="1:22" s="11" customFormat="1" ht="19.95" customHeight="1" thickTop="1" thickBot="1" x14ac:dyDescent="0.5">
      <c r="B7" s="52" t="s">
        <v>2</v>
      </c>
      <c r="C7" s="53"/>
      <c r="D7" s="37">
        <v>8.0000000000000002E-3</v>
      </c>
      <c r="F7" s="35" t="s">
        <v>37</v>
      </c>
      <c r="G7" s="35" t="s">
        <v>8</v>
      </c>
      <c r="H7" s="35" t="s">
        <v>9</v>
      </c>
    </row>
    <row r="8" spans="1:22" s="11" customFormat="1" ht="19.95" customHeight="1" thickTop="1" thickBot="1" x14ac:dyDescent="0.5">
      <c r="B8" s="52" t="s">
        <v>27</v>
      </c>
      <c r="C8" s="53"/>
      <c r="D8" s="38">
        <f>D6*30%</f>
        <v>1032.8999999999999</v>
      </c>
      <c r="F8" s="30" t="s">
        <v>10</v>
      </c>
      <c r="G8" s="31">
        <f>VLOOKUP($G$5&amp;"-"&amp;F8,Data!$A$2:$D$20,4,FALSE)</f>
        <v>0.32</v>
      </c>
      <c r="H8" s="24">
        <f t="shared" ref="H8:H13" si="0">G8*$G$6</f>
        <v>330.52800000000002</v>
      </c>
    </row>
    <row r="9" spans="1:22" s="11" customFormat="1" ht="19.95" customHeight="1" thickTop="1" thickBot="1" x14ac:dyDescent="0.45">
      <c r="B9" s="12"/>
      <c r="C9" s="12"/>
      <c r="D9" s="12"/>
      <c r="F9" s="30" t="s">
        <v>11</v>
      </c>
      <c r="G9" s="31">
        <f>VLOOKUP($G$5&amp;"-"&amp;F9,Data!$A$2:$D$20,4,FALSE)</f>
        <v>0.35</v>
      </c>
      <c r="H9" s="24">
        <f t="shared" si="0"/>
        <v>361.51499999999999</v>
      </c>
    </row>
    <row r="10" spans="1:22" s="11" customFormat="1" ht="19.95" customHeight="1" thickTop="1" thickBot="1" x14ac:dyDescent="0.45">
      <c r="B10" s="33" t="s">
        <v>3</v>
      </c>
      <c r="C10" s="20"/>
      <c r="D10" s="21" t="s">
        <v>9</v>
      </c>
      <c r="F10" s="30" t="s">
        <v>12</v>
      </c>
      <c r="G10" s="31">
        <f>VLOOKUP($G$5&amp;"-"&amp;F10,Data!$A$2:$D$20,4,FALSE)</f>
        <v>0.08</v>
      </c>
      <c r="H10" s="24">
        <f t="shared" si="0"/>
        <v>82.632000000000005</v>
      </c>
    </row>
    <row r="11" spans="1:22" s="11" customFormat="1" ht="20.399999999999999" thickTop="1" thickBot="1" x14ac:dyDescent="0.45">
      <c r="B11" s="47" t="s">
        <v>20</v>
      </c>
      <c r="C11" s="48"/>
      <c r="D11" s="39">
        <v>1032.9000000000001</v>
      </c>
      <c r="F11" s="30" t="s">
        <v>13</v>
      </c>
      <c r="G11" s="31">
        <f>VLOOKUP($G$5&amp;"-"&amp;F11,Data!$A$2:$D$20,4,FALSE)</f>
        <v>0.05</v>
      </c>
      <c r="H11" s="24">
        <f t="shared" si="0"/>
        <v>51.64500000000001</v>
      </c>
    </row>
    <row r="12" spans="1:22" s="11" customFormat="1" ht="19.95" customHeight="1" thickTop="1" thickBot="1" x14ac:dyDescent="0.45">
      <c r="B12" s="43" t="s">
        <v>30</v>
      </c>
      <c r="C12" s="44"/>
      <c r="D12" s="40">
        <v>5</v>
      </c>
      <c r="F12" s="30" t="s">
        <v>14</v>
      </c>
      <c r="G12" s="31">
        <f>VLOOKUP($G$5&amp;"-"&amp;F12,Data!$A$2:$D$20,4,FALSE)</f>
        <v>0.1</v>
      </c>
      <c r="H12" s="24">
        <f t="shared" si="0"/>
        <v>103.29000000000002</v>
      </c>
    </row>
    <row r="13" spans="1:22" s="11" customFormat="1" ht="19.95" customHeight="1" thickTop="1" thickBot="1" x14ac:dyDescent="0.45">
      <c r="B13" s="43" t="s">
        <v>21</v>
      </c>
      <c r="C13" s="44"/>
      <c r="D13" s="37">
        <v>1.0789999999999999E-2</v>
      </c>
      <c r="F13" s="30" t="s">
        <v>15</v>
      </c>
      <c r="G13" s="31">
        <f>VLOOKUP($G$5&amp;"-"&amp;F13,Data!$A$2:$D$20,4,FALSE)</f>
        <v>0.1</v>
      </c>
      <c r="H13" s="24">
        <f t="shared" si="0"/>
        <v>103.29000000000002</v>
      </c>
    </row>
    <row r="14" spans="1:22" s="11" customFormat="1" ht="19.95" customHeight="1" thickTop="1" thickBot="1" x14ac:dyDescent="0.45">
      <c r="B14" s="45" t="s">
        <v>18</v>
      </c>
      <c r="C14" s="46"/>
      <c r="D14" s="22">
        <f>FV(rendimento,anos*12,patrimonio*-1)</f>
        <v>86533.174469037898</v>
      </c>
      <c r="F14" s="49" t="s">
        <v>28</v>
      </c>
      <c r="G14" s="49"/>
      <c r="H14" s="32">
        <f>SUM(H8:H13)</f>
        <v>1032.8999999999999</v>
      </c>
    </row>
    <row r="15" spans="1:22" s="11" customFormat="1" ht="19.95" customHeight="1" thickTop="1" thickBot="1" x14ac:dyDescent="0.45">
      <c r="B15" s="45" t="s">
        <v>19</v>
      </c>
      <c r="C15" s="46"/>
      <c r="D15" s="22">
        <f>D14*D7</f>
        <v>692.26539575230322</v>
      </c>
    </row>
    <row r="16" spans="1:22" s="11" customFormat="1" ht="19.95" customHeight="1" thickTop="1" x14ac:dyDescent="0.3"/>
    <row r="17" spans="1:4" s="11" customFormat="1" ht="19.95" customHeight="1" thickBot="1" x14ac:dyDescent="0.35">
      <c r="B17" s="33" t="s">
        <v>29</v>
      </c>
      <c r="C17" s="34" t="s">
        <v>31</v>
      </c>
      <c r="D17" s="21" t="s">
        <v>16</v>
      </c>
    </row>
    <row r="18" spans="1:4" s="11" customFormat="1" ht="19.95" customHeight="1" thickTop="1" thickBot="1" x14ac:dyDescent="0.5">
      <c r="B18" s="27" t="s">
        <v>32</v>
      </c>
      <c r="C18" s="23">
        <f>FV($D$13,$A27*12,$D$11*-1)</f>
        <v>28123.416235737746</v>
      </c>
      <c r="D18" s="25">
        <f>C18*$D$7</f>
        <v>224.98732988590197</v>
      </c>
    </row>
    <row r="19" spans="1:4" s="11" customFormat="1" ht="19.95" customHeight="1" thickTop="1" thickBot="1" x14ac:dyDescent="0.5">
      <c r="B19" s="28" t="s">
        <v>33</v>
      </c>
      <c r="C19" s="24">
        <f>FV($D$13,$A28*12,$D$11*-1)</f>
        <v>86533.174469037898</v>
      </c>
      <c r="D19" s="26">
        <f>C19*$D$7</f>
        <v>692.26539575230322</v>
      </c>
    </row>
    <row r="20" spans="1:4" s="11" customFormat="1" ht="19.95" customHeight="1" thickTop="1" thickBot="1" x14ac:dyDescent="0.5">
      <c r="B20" s="28" t="s">
        <v>34</v>
      </c>
      <c r="C20" s="24">
        <f>FV($D$13,$A29*12,$D$11*-1)</f>
        <v>251288.26312241488</v>
      </c>
      <c r="D20" s="26">
        <f>C20*$D$7</f>
        <v>2010.3061049793191</v>
      </c>
    </row>
    <row r="21" spans="1:4" s="11" customFormat="1" ht="19.95" customHeight="1" thickTop="1" thickBot="1" x14ac:dyDescent="0.5">
      <c r="B21" s="28" t="s">
        <v>35</v>
      </c>
      <c r="C21" s="24">
        <f>FV($D$13,$A30*12,$D$11*-1)</f>
        <v>1162217.4274602747</v>
      </c>
      <c r="D21" s="26">
        <f>C21*$D$7</f>
        <v>9297.739419682197</v>
      </c>
    </row>
    <row r="22" spans="1:4" s="11" customFormat="1" ht="19.95" customHeight="1" thickTop="1" thickBot="1" x14ac:dyDescent="0.5">
      <c r="B22" s="28" t="s">
        <v>36</v>
      </c>
      <c r="C22" s="24">
        <f>FV($D$13,$A31*12,$D$11*-1)</f>
        <v>4464369.0366543699</v>
      </c>
      <c r="D22" s="26">
        <f>C22*$D$7</f>
        <v>35714.952293234957</v>
      </c>
    </row>
    <row r="23" spans="1:4" s="11" customFormat="1" ht="19.95" customHeight="1" thickTop="1" x14ac:dyDescent="0.3">
      <c r="D23" s="12"/>
    </row>
    <row r="24" spans="1:4" s="11" customFormat="1" ht="19.95" customHeight="1" x14ac:dyDescent="0.3"/>
    <row r="25" spans="1:4" s="11" customFormat="1" x14ac:dyDescent="0.3"/>
    <row r="26" spans="1:4" s="11" customFormat="1" ht="30" customHeight="1" x14ac:dyDescent="0.3"/>
    <row r="27" spans="1:4" s="11" customFormat="1" ht="19.95" customHeight="1" x14ac:dyDescent="0.3">
      <c r="A27" s="13">
        <v>2</v>
      </c>
    </row>
    <row r="28" spans="1:4" s="11" customFormat="1" ht="19.95" customHeight="1" x14ac:dyDescent="0.3">
      <c r="A28" s="13">
        <v>5</v>
      </c>
    </row>
    <row r="29" spans="1:4" s="11" customFormat="1" ht="19.95" customHeight="1" x14ac:dyDescent="0.3">
      <c r="A29" s="13">
        <v>10</v>
      </c>
    </row>
    <row r="30" spans="1:4" s="11" customFormat="1" ht="19.95" customHeight="1" x14ac:dyDescent="0.3">
      <c r="A30" s="13">
        <v>20</v>
      </c>
    </row>
    <row r="31" spans="1:4" s="11" customFormat="1" ht="19.95" customHeight="1" x14ac:dyDescent="0.3">
      <c r="A31" s="13">
        <v>30</v>
      </c>
    </row>
    <row r="32" spans="1:4" s="11" customFormat="1" x14ac:dyDescent="0.3"/>
    <row r="33" s="11" customFormat="1" ht="30" customHeight="1" x14ac:dyDescent="0.3"/>
    <row r="34" s="11" customFormat="1" ht="19.95" customHeight="1" x14ac:dyDescent="0.3"/>
    <row r="35" s="11" customFormat="1" ht="30" customHeight="1" x14ac:dyDescent="0.3"/>
    <row r="36" s="11" customFormat="1" ht="19.95" customHeight="1" x14ac:dyDescent="0.3"/>
    <row r="37" s="11" customFormat="1" ht="19.95" customHeight="1" x14ac:dyDescent="0.3"/>
    <row r="38" s="11" customFormat="1" ht="19.95" customHeight="1" x14ac:dyDescent="0.3"/>
    <row r="39" s="11" customFormat="1" ht="19.95" customHeight="1" x14ac:dyDescent="0.3"/>
    <row r="40" s="11" customFormat="1" ht="19.95" customHeight="1" x14ac:dyDescent="0.3"/>
    <row r="41" s="11" customFormat="1" ht="19.95" customHeight="1" x14ac:dyDescent="0.3"/>
    <row r="42" s="11" customFormat="1" x14ac:dyDescent="0.3"/>
    <row r="43" s="11" customFormat="1" x14ac:dyDescent="0.3"/>
    <row r="44" s="11" customFormat="1" x14ac:dyDescent="0.3"/>
    <row r="45" s="11" customFormat="1" x14ac:dyDescent="0.3"/>
    <row r="46" s="11" customFormat="1" x14ac:dyDescent="0.3"/>
    <row r="47" s="11" customFormat="1" x14ac:dyDescent="0.3"/>
  </sheetData>
  <sheetProtection sheet="1" selectLockedCells="1"/>
  <mergeCells count="11">
    <mergeCell ref="G5:H5"/>
    <mergeCell ref="G6:H6"/>
    <mergeCell ref="B13:C13"/>
    <mergeCell ref="B14:C14"/>
    <mergeCell ref="B15:C15"/>
    <mergeCell ref="B11:C11"/>
    <mergeCell ref="B12:C12"/>
    <mergeCell ref="F14:G14"/>
    <mergeCell ref="B6:C6"/>
    <mergeCell ref="B7:C7"/>
    <mergeCell ref="B8:C8"/>
  </mergeCells>
  <dataValidations count="1">
    <dataValidation type="list" allowBlank="1" showInputMessage="1" showErrorMessage="1" sqref="G5" xr:uid="{EED3F977-9981-4EEC-BF5D-D590A8665C2B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0AAC-3549-4EE3-AF28-6F3348FEC06D}">
  <dimension ref="A2:K21"/>
  <sheetViews>
    <sheetView showGridLines="0" workbookViewId="0">
      <selection activeCell="K14" sqref="K14"/>
    </sheetView>
  </sheetViews>
  <sheetFormatPr defaultRowHeight="14.4" x14ac:dyDescent="0.3"/>
  <cols>
    <col min="1" max="2" width="29.21875" bestFit="1" customWidth="1"/>
    <col min="3" max="3" width="11.33203125" bestFit="1" customWidth="1"/>
    <col min="4" max="4" width="18" bestFit="1" customWidth="1"/>
    <col min="5" max="5" width="4.44140625" bestFit="1" customWidth="1"/>
  </cols>
  <sheetData>
    <row r="2" spans="1:11" x14ac:dyDescent="0.3">
      <c r="A2" s="7" t="s">
        <v>22</v>
      </c>
      <c r="B2" s="7" t="s">
        <v>4</v>
      </c>
      <c r="C2" s="8" t="s">
        <v>7</v>
      </c>
      <c r="D2" s="8" t="s">
        <v>23</v>
      </c>
    </row>
    <row r="3" spans="1:11" x14ac:dyDescent="0.3">
      <c r="A3" t="str">
        <f>B3&amp;"-"&amp;C3</f>
        <v>Conservador-PAPEL</v>
      </c>
      <c r="B3" t="s">
        <v>24</v>
      </c>
      <c r="C3" s="1" t="s">
        <v>10</v>
      </c>
      <c r="D3" s="2">
        <v>0.3</v>
      </c>
    </row>
    <row r="4" spans="1:11" x14ac:dyDescent="0.3">
      <c r="A4" t="str">
        <f t="shared" ref="A4:A20" si="0">B4&amp;"-"&amp;C4</f>
        <v>Conservador-TIJOLO</v>
      </c>
      <c r="B4" t="s">
        <v>24</v>
      </c>
      <c r="C4" s="1" t="s">
        <v>11</v>
      </c>
      <c r="D4" s="2">
        <v>0.5</v>
      </c>
    </row>
    <row r="5" spans="1:11" x14ac:dyDescent="0.3">
      <c r="A5" t="str">
        <f t="shared" si="0"/>
        <v>Conservador-HÍBRIDOS</v>
      </c>
      <c r="B5" t="s">
        <v>24</v>
      </c>
      <c r="C5" s="1" t="s">
        <v>12</v>
      </c>
      <c r="D5" s="2">
        <v>0.1</v>
      </c>
    </row>
    <row r="6" spans="1:11" x14ac:dyDescent="0.3">
      <c r="A6" t="str">
        <f t="shared" si="0"/>
        <v>Conservador-FOFs</v>
      </c>
      <c r="B6" t="s">
        <v>24</v>
      </c>
      <c r="C6" s="1" t="s">
        <v>13</v>
      </c>
      <c r="D6" s="2">
        <v>0.1</v>
      </c>
    </row>
    <row r="7" spans="1:11" x14ac:dyDescent="0.3">
      <c r="A7" t="str">
        <f t="shared" si="0"/>
        <v>Conservador-DESENVOLVIMENTO</v>
      </c>
      <c r="B7" t="s">
        <v>24</v>
      </c>
      <c r="C7" s="1" t="s">
        <v>14</v>
      </c>
      <c r="D7" s="2">
        <v>0</v>
      </c>
    </row>
    <row r="8" spans="1:11" ht="15" thickBot="1" x14ac:dyDescent="0.35">
      <c r="A8" s="4" t="str">
        <f t="shared" si="0"/>
        <v>Conservador-HOTELARIAS</v>
      </c>
      <c r="B8" s="4" t="s">
        <v>24</v>
      </c>
      <c r="C8" s="5" t="s">
        <v>15</v>
      </c>
      <c r="D8" s="6">
        <v>0</v>
      </c>
    </row>
    <row r="9" spans="1:11" x14ac:dyDescent="0.3">
      <c r="A9" t="str">
        <f t="shared" si="0"/>
        <v>Moderado-PAPEL</v>
      </c>
      <c r="B9" t="s">
        <v>5</v>
      </c>
      <c r="C9" s="1" t="s">
        <v>10</v>
      </c>
      <c r="D9" s="2">
        <v>0.32</v>
      </c>
    </row>
    <row r="10" spans="1:11" x14ac:dyDescent="0.3">
      <c r="A10" s="3" t="str">
        <f t="shared" si="0"/>
        <v>Moderado-TIJOLO</v>
      </c>
      <c r="B10" s="3" t="s">
        <v>5</v>
      </c>
      <c r="C10" s="9" t="s">
        <v>11</v>
      </c>
      <c r="D10" s="10">
        <v>0.35</v>
      </c>
    </row>
    <row r="11" spans="1:11" x14ac:dyDescent="0.3">
      <c r="A11" t="str">
        <f t="shared" si="0"/>
        <v>Moderado-HÍBRIDOS</v>
      </c>
      <c r="B11" t="s">
        <v>5</v>
      </c>
      <c r="C11" s="1" t="s">
        <v>12</v>
      </c>
      <c r="D11" s="2">
        <v>0.08</v>
      </c>
    </row>
    <row r="12" spans="1:11" x14ac:dyDescent="0.3">
      <c r="A12" t="str">
        <f t="shared" si="0"/>
        <v>Moderado-FOFs</v>
      </c>
      <c r="B12" t="s">
        <v>5</v>
      </c>
      <c r="C12" s="1" t="s">
        <v>13</v>
      </c>
      <c r="D12" s="2">
        <v>0.05</v>
      </c>
    </row>
    <row r="13" spans="1:11" x14ac:dyDescent="0.3">
      <c r="A13" t="str">
        <f t="shared" si="0"/>
        <v>Moderado-DESENVOLVIMENTO</v>
      </c>
      <c r="B13" t="s">
        <v>5</v>
      </c>
      <c r="C13" s="1" t="s">
        <v>14</v>
      </c>
      <c r="D13" s="2">
        <v>0.1</v>
      </c>
    </row>
    <row r="14" spans="1:11" ht="15" thickBot="1" x14ac:dyDescent="0.35">
      <c r="A14" s="4" t="str">
        <f t="shared" si="0"/>
        <v>Moderado-HOTELARIAS</v>
      </c>
      <c r="B14" s="4" t="s">
        <v>5</v>
      </c>
      <c r="C14" s="5" t="s">
        <v>15</v>
      </c>
      <c r="D14" s="6">
        <v>0.1</v>
      </c>
      <c r="K14" s="17" t="s">
        <v>25</v>
      </c>
    </row>
    <row r="15" spans="1:11" x14ac:dyDescent="0.3">
      <c r="A15" t="str">
        <f t="shared" si="0"/>
        <v>Agressivo-PAPEL</v>
      </c>
      <c r="B15" t="s">
        <v>17</v>
      </c>
      <c r="C15" s="1" t="s">
        <v>10</v>
      </c>
      <c r="D15" s="2">
        <v>0.5</v>
      </c>
      <c r="K15" s="19" t="s">
        <v>26</v>
      </c>
    </row>
    <row r="16" spans="1:11" x14ac:dyDescent="0.3">
      <c r="A16" t="str">
        <f t="shared" si="0"/>
        <v>Agressivo-TIJOLO</v>
      </c>
      <c r="B16" t="s">
        <v>17</v>
      </c>
      <c r="C16" s="1" t="s">
        <v>11</v>
      </c>
      <c r="D16" s="2">
        <v>0.1</v>
      </c>
    </row>
    <row r="17" spans="1:5" x14ac:dyDescent="0.3">
      <c r="A17" t="str">
        <f t="shared" si="0"/>
        <v>Agressivo-HÍBRIDOS</v>
      </c>
      <c r="B17" t="s">
        <v>17</v>
      </c>
      <c r="C17" s="1" t="s">
        <v>12</v>
      </c>
      <c r="D17" s="2">
        <v>0.05</v>
      </c>
    </row>
    <row r="18" spans="1:5" x14ac:dyDescent="0.3">
      <c r="A18" t="str">
        <f t="shared" si="0"/>
        <v>Agressivo-FOFs</v>
      </c>
      <c r="B18" t="s">
        <v>17</v>
      </c>
      <c r="C18" s="1" t="s">
        <v>13</v>
      </c>
      <c r="D18" s="2">
        <v>0.05</v>
      </c>
    </row>
    <row r="19" spans="1:5" x14ac:dyDescent="0.3">
      <c r="A19" t="str">
        <f t="shared" si="0"/>
        <v>Agressivo-DESENVOLVIMENTO</v>
      </c>
      <c r="B19" t="s">
        <v>17</v>
      </c>
      <c r="C19" s="1" t="s">
        <v>14</v>
      </c>
      <c r="D19" s="2">
        <v>0.2</v>
      </c>
    </row>
    <row r="20" spans="1:5" x14ac:dyDescent="0.3">
      <c r="A20" t="str">
        <f t="shared" si="0"/>
        <v>Agressivo-HOTELARIAS</v>
      </c>
      <c r="B20" t="s">
        <v>17</v>
      </c>
      <c r="C20" s="1" t="s">
        <v>15</v>
      </c>
      <c r="D20" s="2">
        <v>0.1</v>
      </c>
    </row>
    <row r="21" spans="1:5" x14ac:dyDescent="0.3">
      <c r="E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Planner</vt:lpstr>
      <vt:lpstr>Data</vt:lpstr>
      <vt:lpstr>anos</vt:lpstr>
      <vt:lpstr>aporte</vt:lpstr>
      <vt:lpstr>patrimonio</vt:lpstr>
      <vt:lpstr>qtd_anos</vt:lpstr>
      <vt:lpstr>rendimento</vt:lpstr>
      <vt:lpstr>taxa_mensal</vt:lpstr>
      <vt:lpstr>v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Felipe</dc:creator>
  <cp:lastModifiedBy>Higor Felipe</cp:lastModifiedBy>
  <dcterms:created xsi:type="dcterms:W3CDTF">2025-05-20T22:33:58Z</dcterms:created>
  <dcterms:modified xsi:type="dcterms:W3CDTF">2025-06-25T21:32:01Z</dcterms:modified>
</cp:coreProperties>
</file>