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0.xml" ContentType="application/vnd.openxmlformats-officedocument.drawingml.chart+xml"/>
  <Override PartName="/xl/charts/chart16.xml" ContentType="application/vnd.openxmlformats-officedocument.drawingml.chart+xml"/>
  <Override PartName="/xl/charts/chart21.xml" ContentType="application/vnd.openxmlformats-officedocument.drawingml.chart+xml"/>
  <Override PartName="/xl/charts/chart17.xml" ContentType="application/vnd.openxmlformats-officedocument.drawingml.chart+xml"/>
  <Override PartName="/xl/charts/chart22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media/image1.png" ContentType="image/png"/>
  <Override PartName="/xl/media/image2.png" ContentType="image/p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  <sheet name="AnáiseLag" sheetId="2" state="visible" r:id="rId3"/>
    <sheet name="Nada" sheetId="3" state="visible" r:id="rId4"/>
    <sheet name="Análise-Giane" sheetId="4" state="visible" r:id="rId5"/>
    <sheet name="Página3" sheetId="5" state="visible" r:id="rId6"/>
    <sheet name="RadixBase16" sheetId="6" state="visible" r:id="rId7"/>
    <sheet name="Radix-Base10XBase16" sheetId="7" state="visible" r:id="rId8"/>
    <sheet name="Página2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<sst xmlns="http://schemas.openxmlformats.org/spreadsheetml/2006/main" count="1104" uniqueCount="276">
  <si>
    <t xml:space="preserve">--</t>
  </si>
  <si>
    <t xml:space="preserve">hashCode</t>
  </si>
  <si>
    <t xml:space="preserve">Ano</t>
  </si>
  <si>
    <t xml:space="preserve">CPU</t>
  </si>
  <si>
    <t xml:space="preserve">PASSMARK</t>
  </si>
  <si>
    <t xml:space="preserve">TIPO DE RAM</t>
  </si>
  <si>
    <t xml:space="preserve">CLOCK DA RAM</t>
  </si>
  <si>
    <t xml:space="preserve">TAMANHO TOTAL DA RAM (GB)</t>
  </si>
  <si>
    <t xml:space="preserve">QUANTIDADE DE PENTES DE RAM</t>
  </si>
  <si>
    <t xml:space="preserve">SISTEMA OPERACIONAL</t>
  </si>
  <si>
    <t xml:space="preserve">ALGORITMO</t>
  </si>
  <si>
    <t xml:space="preserve">VALOR DO ULTIMO ELEMENTO DO ARRAY</t>
  </si>
  <si>
    <t xml:space="preserve">TEMPO PARA ORDENAR (microssegundos)</t>
  </si>
  <si>
    <t xml:space="preserve">OBSERVAÇÕES</t>
  </si>
  <si>
    <t xml:space="preserve">LINGUAGEM/COMPILADOR</t>
  </si>
  <si>
    <t xml:space="preserve">https://www.cpubenchmark.net/cpu.php?cpu=Intel+Core+i7-4500U+%40+1.80GHz&amp;id=1937</t>
  </si>
  <si>
    <t xml:space="preserve">DDR3L</t>
  </si>
  <si>
    <t xml:space="preserve">Linux fabio-13Z940-G-BK71P1 5.11.0-40-generic #44~20.04.2-Ubuntu SMP Tue Oct 26 18:07:44 UTC 2021 x86_64 x86_64 x86_64 GNU/Linux</t>
  </si>
  <si>
    <t xml:space="preserve">Substitua este texto por alguma observação (curta) que quiser comunicar.</t>
  </si>
  <si>
    <t xml:space="preserve">https://www.androidbenchmark.net/phone.php?phone=Samsung+Galaxy+Note+10+Lite+%28Exynos%29</t>
  </si>
  <si>
    <t xml:space="preserve">NA</t>
  </si>
  <si>
    <t xml:space="preserve">QUICKSORT</t>
  </si>
  <si>
    <t xml:space="preserve">NA Morto</t>
  </si>
  <si>
    <t xml:space="preserve">teste da geração da linha com PHONE_MODEL. O computador que usei é o mesmo. Janelas abertas: geany, 2 de Firefox e o terminal.</t>
  </si>
  <si>
    <t xml:space="preserve">2G elementos = 8GB; só com um terminal para executar e geany. Talvez use memória virtual. Uso um SSD WDGREEN, que é SATAIII. https://documents.westerndigital.com/content/dam/doc-library/pt_br/assets/public/western-digital/product/internal-drives/wd-green-ssd/product-brief-wd-green-ssd.pdf</t>
  </si>
  <si>
    <t xml:space="preserve">console sem X mas com vários outros aplicativos abertos em outro console.</t>
  </si>
  <si>
    <t xml:space="preserve">console sem X mas com X aberto em outro console.</t>
  </si>
  <si>
    <t xml:space="preserve">https://www.cpubenchmark.net/cpu_lookup.php?cpu=Intel+Core+i3-8130U+%4%40+2.20GHz&amp;id=3225</t>
  </si>
  <si>
    <t xml:space="preserve">DDR4</t>
  </si>
  <si>
    <t xml:space="preserve">Windows 10 Home Single Language</t>
  </si>
  <si>
    <t xml:space="preserve">Pesquisei um pouco sobre o uso de dois pentes de memória, vi que a frequência é reduzida para 2400, mas as memórias separadamente possuem 2667 de frequência. Teste apenas com terminal aberto.</t>
  </si>
  <si>
    <t xml:space="preserve">https://www.cpubenchmark.net/cpu.php?cpu=Intel+Core+i5-1135G7+%40+2.40GHz&amp;id=3830</t>
  </si>
  <si>
    <t xml:space="preserve">Teste apenas com terminal aberto.</t>
  </si>
  <si>
    <t xml:space="preserve">Morto</t>
  </si>
  <si>
    <t xml:space="preserve">teste com semente do rng do tipo unsigned long long (rng-Java8-b.c)</t>
  </si>
  <si>
    <t xml:space="preserve">https://www.cpubenchmark.net/cpu.php?cpu=Intel+Core+i5-8265U+%40+1.60GHz&amp;id=3323</t>
  </si>
  <si>
    <t xml:space="preserve">DDDR4</t>
  </si>
  <si>
    <t xml:space="preserve">Microsoft Windows 10 Home Single Language 10.0.19042 Compila├º├úo 19042 por Microsoft Corporation</t>
  </si>
  <si>
    <t xml:space="preserve">HEAPSORT</t>
  </si>
  <si>
    <t xml:space="preserve">NA Killed</t>
  </si>
  <si>
    <t xml:space="preserve">Quando feito no Windows, alguns arrays gerados não batiam. Isso não acontece no Linux</t>
  </si>
  <si>
    <t xml:space="preserve">Microsoft Windows 10 Home Single Language 10.0.19042 Compilação 19042 por Microsoft Corporation</t>
  </si>
  <si>
    <t xml:space="preserve">Feito pelo terminal linux online do Replit. Por isso, as configurações do PC não se aplicam completamente</t>
  </si>
  <si>
    <t xml:space="preserve">Linux **** 5.10.0-kali7-amd64 #1 SMP Debian 5.10.28-1kali1 (2021-04-12) x86_64 GNU/Linux</t>
  </si>
  <si>
    <t xml:space="preserve">Feito na Máquina Virtual Oracle VM VirtualBox com sistema Kali Linux. Censurei meu nome que aparecia no SO</t>
  </si>
  <si>
    <t xml:space="preserve">Microsoft Windows 10 Home Single Language</t>
  </si>
  <si>
    <t xml:space="preserve"> https://www.cpubenchmark.net/cpu_lookup.php?cpu=Intel+Core+i3-8130U+%40+2.20GHz&amp;id=3225</t>
  </si>
  <si>
    <t xml:space="preserve">Teste realizado com o gerenciador de tarefas abertos para verificar a quantidade de memória utilizada durante a execução. Percebi que no teste de tamanho 2G a memória usada apenas para o programa de ordenação se aproxima de 8G, juntando com a memória restante utilizada pelo computador para realizar outras tarefas o uso total gira em torno de 94%, ou seja cerca de 11G. Então, a memória deve ser compartilhada entre os dois pentes e isso pode justificar a rapidez em relação ao teste de cima e os testes das linhas 11 e 12. Teste apenas com terminal aberto.</t>
  </si>
  <si>
    <t xml:space="preserve">teste com semente do rng do tipo unsigned long long (rng-Java8-b.c) e divisão no lugar do deslocamento à direita (rng-Java8-c.c)</t>
  </si>
  <si>
    <t xml:space="preserve">https://www.cpubenchmark.net/cpu.php?cpu=Intel+Core+i7-8750H+%40+2.20GHz&amp;id=3237</t>
  </si>
  <si>
    <t xml:space="preserve">Ubuntu 20.04.3 LTS</t>
  </si>
  <si>
    <t xml:space="preserve">Teste realizado com uso contínuo da máquina para tarefas simples de navegação na internet.</t>
  </si>
  <si>
    <t xml:space="preserve">https://www.cpubenchmark.net/cpu.php?cpu=Intel+Core+i7-1165G7+%40+2.80GHz&amp;id=3814</t>
  </si>
  <si>
    <t xml:space="preserve">Linux inspiron 5.11.0-41-generic #45-Ubuntu SMP Fri Nov 5 11:37:01 UTC 2021 x86_64 x86_64 x86_64 GNU/Linux</t>
  </si>
  <si>
    <t xml:space="preserve">Execução do exemplo (stdlib:qsort). Apenas o terminal aberto.</t>
  </si>
  <si>
    <t xml:space="preserve">C/ gcc</t>
  </si>
  <si>
    <t xml:space="preserve">Execução do QuickSort de autoria própria (não é o stdlib:qsort). Apenas o terminal aberto.</t>
  </si>
  <si>
    <t xml:space="preserve">RADIXSORT</t>
  </si>
  <si>
    <t xml:space="preserve">Apenas o terminal aberto.</t>
  </si>
  <si>
    <t xml:space="preserve">Killed</t>
  </si>
  <si>
    <t xml:space="preserve">MERGESORT</t>
  </si>
  <si>
    <t xml:space="preserve">https://www.cpubenchmark.net/cpu.php?cpu=Intel+Core+i5-10300H+%40+2.50GHz&amp;id=3646</t>
  </si>
  <si>
    <t xml:space="preserve">Linux arch 5.10.81-1-lts #1 SMP Sun, 21 Nov 2021 14:20:01 +0000 x86_64 GNU/Linux</t>
  </si>
  <si>
    <t xml:space="preserve">Utilizando a JVM</t>
  </si>
  <si>
    <t xml:space="preserve">https://www.cpubenchmark.net/cpu_lookup.php?cpu=Intel+Core+i3-8130U+%40+2.20GHz&amp;id=3225</t>
  </si>
  <si>
    <t xml:space="preserve">SHELLSORT</t>
  </si>
  <si>
    <t xml:space="preserve">https://www.cpubenchmark.net/cpu.php?cpu=Intel+Xeon+D-2141I+%40+2.20GHz</t>
  </si>
  <si>
    <t xml:space="preserve">DDR3</t>
  </si>
  <si>
    <t xml:space="preserve">Linux d78bf3c60d90 5,4,104+ #1 SMP Sat Jun 5 09:50:34 PDT 2021 x86_64 GNU/Linux</t>
  </si>
  <si>
    <t xml:space="preserve">Virtualizado pelo kvm</t>
  </si>
  <si>
    <t xml:space="preserve">troquei o pivô para a média</t>
  </si>
  <si>
    <t xml:space="preserve">Microsoft Windows 10 Home Single Language 10.0.19042 Compilação por Microsoft Corporation</t>
  </si>
  <si>
    <t xml:space="preserve">Funcionou no windows :) Mudança q o Bhering sugeriu</t>
  </si>
  <si>
    <t xml:space="preserve">Mudança q o Bhering sugeriu - a geração dos arrays no Linux continua igual.</t>
  </si>
  <si>
    <t xml:space="preserve">C/gcc (Ubuntu 9.3.0-17ubuntu1~20.04) 9.3.0
</t>
  </si>
  <si>
    <t xml:space="preserve">Linux ARCHaio 5.15.7-arch1-1 #1 SMP PREEMPT Wed, 08 Dec 2021 14:33:16 +0000 x86_64 GNU/Linux</t>
  </si>
  <si>
    <t xml:space="preserve">killed</t>
  </si>
  <si>
    <t xml:space="preserve">C/gcc</t>
  </si>
  <si>
    <t xml:space="preserve">https://www.cpubenchmark.net/cpu.php?cpu=Intel+Core+i5-4300M+%40+2.60GHz</t>
  </si>
  <si>
    <t xml:space="preserve">Microsoft_Windows_NT_10.0.19043.0</t>
  </si>
  <si>
    <t xml:space="preserve">https://www.cpubenchmark.net/cpu.php?cpu=Intel+Core+i7-8550U+%40+1.80GHz&amp;id=3064</t>
  </si>
  <si>
    <t xml:space="preserve">Linux juliohey-Inspiron-7572 5.11.0-41-generic #45~20.04.1-Ubuntu SMP Wed Nov 10 10:20:10 UTC 2021 x86_64 x86_64 x86_64 GNU/Linux</t>
  </si>
  <si>
    <t xml:space="preserve">*</t>
  </si>
  <si>
    <t xml:space="preserve">Deu core dumped no caso 10</t>
  </si>
  <si>
    <t xml:space="preserve">Linguagem C / Compilador GCC</t>
  </si>
  <si>
    <t xml:space="preserve">https://www.cpubenchmark.net/cpu_lookup.php?cpu=Intel+Core+i5-9300H+%40+2.40GHz&amp;id=3448  </t>
  </si>
  <si>
    <t xml:space="preserve">https://www.cpubenchmark.net/cpu.php?cpu=Intel+Core+i7-7700HQ+%40+2.80GHz&amp;id=2906</t>
  </si>
  <si>
    <t xml:space="preserve">C/Compilador GCC e teste pelo VSCODE</t>
  </si>
  <si>
    <t xml:space="preserve">https://www.cpubenchmark.net/cpu.php?cpu=Intel+Core+i5-4200U+%40+1.60GHz&amp;id=1947</t>
  </si>
  <si>
    <t xml:space="preserve">Windows 10 Education</t>
  </si>
  <si>
    <t xml:space="preserve">Tenho fé que n deu certo tudo porque o pc é ruim</t>
  </si>
  <si>
    <t xml:space="preserve">https://www.cpubenchmark.net/cpu.php?cpu=Intel+Core+i5-5200U+%40+2.20GHz&amp;id=2440</t>
  </si>
  <si>
    <t xml:space="preserve"> Windows 10 Pro Versão 20H2</t>
  </si>
  <si>
    <t xml:space="preserve">Fiz no replit,quicksort da biblioteca</t>
  </si>
  <si>
    <t xml:space="preserve">Fiz no replit,quicksort codado por mim</t>
  </si>
  <si>
    <t xml:space="preserve">https://www.cpubenchmark.net/cpu.php?cpu=Intel+Core+i5-10400F+%40+2.90GHz&amp;id=3767</t>
  </si>
  <si>
    <t xml:space="preserve">Windows Edition 10 Home 
Version 21H2</t>
  </si>
  <si>
    <t xml:space="preserve">Feliz natal (ɔ◔‿◔)ɔ ♥</t>
  </si>
  <si>
    <t xml:space="preserve">C/ gcc (chorou na compilação mas deu tudo certo, eu acho)</t>
  </si>
  <si>
    <t xml:space="preserve">https://www.cpubenchmark.net/cpu.php?cpu=Intel+Core+i7-7700K+%40+4.20GHz&amp;id=2874</t>
  </si>
  <si>
    <t xml:space="preserve">Linux 5.10.79-1-MANJARO #1 SMP PREEMPT Fri Nov 12 20:26:09 UTC 2021 x86_64 GNU/Linux</t>
  </si>
  <si>
    <t xml:space="preserve">QUICKSORT implementado por mim.</t>
  </si>
  <si>
    <t xml:space="preserve">https://www.cpubenchmark.net/cpu.php?cpu=Intel+Core+i7-8565U+%40+1.80GHz&amp;id=3308</t>
  </si>
  <si>
    <t xml:space="preserve">Edição Windows 10 Home Single Language Versão 20H2 Instalado em ‎21/‎03/‎2021 Compilação do SO 19042.1415 Experiência Windows Feature Experience Pack 120.2212.3920.0</t>
  </si>
  <si>
    <t xml:space="preserve">&lt;3 Feliz Natal Nakas</t>
  </si>
  <si>
    <t xml:space="preserve">https://www.cpubenchmark.net/cpu.php?cpu=Intel+Core+i3-7020U+%40+2.30GHz&amp;id=3255</t>
  </si>
  <si>
    <t xml:space="preserve">Edição Windows 10 Home Single Language Versão  21H1</t>
  </si>
  <si>
    <t xml:space="preserve">Boas festas! &lt;3</t>
  </si>
  <si>
    <t xml:space="preserve"> https://www.cpubenchmark.net/cpu_lookup.php?cpu=Intel+Core+i3-5005U+%40+2.00GHz&amp;id=2484</t>
  </si>
  <si>
    <t xml:space="preserve"> Microsoft Windows 10 Home Single Language versão 21H1</t>
  </si>
  <si>
    <t xml:space="preserve">Feito no replit. Feliz Natal &lt;3</t>
  </si>
  <si>
    <t xml:space="preserve">https://www.cpubenchmark.net/cpu.php?cpu=AMD+Ryzen+5+3600&amp;id=3481</t>
  </si>
  <si>
    <t xml:space="preserve"> https://www.cpubenchmark.net/cpu.php?cpu=Intel+Core+i5-1135G7+%40+2.40GHz&amp;id=3830  </t>
  </si>
  <si>
    <t xml:space="preserve">Windows 10 Home Single Language Versão 20H2 </t>
  </si>
  <si>
    <t xml:space="preserve">https://www.cpubenchmark.net/cpu.php?cpu=Intel+Core+i7-6700K+%40+4.00GHz&amp;id=2565</t>
  </si>
  <si>
    <t xml:space="preserve">Arch Linux x86_64 5.15.11-arch2-1</t>
  </si>
  <si>
    <t xml:space="preserve">Peguei o computador de um amigo emprestado para rodar; QUICKSORT implementado por mim.</t>
  </si>
  <si>
    <t xml:space="preserve">https://www.cpubenchmark.net/cpu.php?cpu=AMD+FX-6300+Six-Core&amp;id=1781</t>
  </si>
  <si>
    <t xml:space="preserve">Windows 10 Pro Versão 21H1</t>
  </si>
  <si>
    <t xml:space="preserve">https://www.cpubenchmark.net/cpu.php?cpu=AMD+Ryzen+3+3200G&amp;id=3497  </t>
  </si>
  <si>
    <t xml:space="preserve">https://www.cpubenchmark.net/cpu.php?cpu=Intel+Core+i5-10210U+%40+1.60GHz&amp;id=3542</t>
  </si>
  <si>
    <t xml:space="preserve">Windows 11 Home Single Language Versão 21H2</t>
  </si>
  <si>
    <t xml:space="preserve">Feito no terminal do replit pois no windows dava problema</t>
  </si>
  <si>
    <t xml:space="preserve">https://www.cpubenchmark.net/cpu_lookup.php?cpu=Intel+Core+i5-1035G1+%40+1.00GHz&amp;id=3558</t>
  </si>
  <si>
    <t xml:space="preserve">Windows 10 Home versao 21H1</t>
  </si>
  <si>
    <t xml:space="preserve">Utilizado o codigo com a sugestao do Bheringer. A biblioteca sys/time.h apresenta um erro no</t>
  </si>
  <si>
    <t xml:space="preserve">https://www.cpubenchmark.net/cpu.php?cpu=Intel+Core+i5-3570+%40+3.40GHz&amp;id=827</t>
  </si>
  <si>
    <t xml:space="preserve">Linux pop-os 5.15.8-76051508-generic #202112141040~1639505278~20.04~0ede46a-Ubuntu SMP Fri Dec 17 19: x86_64 x86_64 x86_64 GNU/Linux</t>
  </si>
  <si>
    <t xml:space="preserve">https://www.cpubenchmark.net/cpu_lookup.php?cpu=Intel+Core+i5-10210U+%40+1.60GHz&amp;id=3542</t>
  </si>
  <si>
    <t xml:space="preserve">Windows 11 Home Single Language</t>
  </si>
  <si>
    <t xml:space="preserve">Utilizado o codigo de geracao de numeros aleatorios com a sugestao do Bheringer, os valores diferem do arquivo do professor a partir do 21 numero aleatorio. A biblioteca sys/time.h apresenta um erro no VSCODE no Windows, porem rodou. A funcao usleep nao foi reconhecida no windows e entao troquei para a funcao Sleep da biblioteca Windows.h</t>
  </si>
  <si>
    <t xml:space="preserve">https://www.cpubenchmark.net/cpu.php?cpu=AMD+Ryzen+5+2400G&amp;id=3183</t>
  </si>
  <si>
    <t xml:space="preserve">Linux batata 5.10.16.3-microsoft-standard-WSL2 #1 SMP Fri Apr 2 22:23:49 UTC 2021 x86_64 x86_64 x86_64 GNU/Linux</t>
  </si>
  <si>
    <t xml:space="preserve">WSL2 com Ubuntu dentro de Windows 10 Pro</t>
  </si>
  <si>
    <t xml:space="preserve">Microsoft Windows 10 Pro</t>
  </si>
  <si>
    <t xml:space="preserve">Feliz ano novo!</t>
  </si>
  <si>
    <t xml:space="preserve">Linux *** 5.11.0-43-generic #47~20.04.2-Ubuntu SMP Mon Dec 13 11:06:56 UTC 2021 x86_64 x86_64 x86_64 GNU/Linux</t>
  </si>
  <si>
    <t xml:space="preserve">Quicksort próprio</t>
  </si>
  <si>
    <t xml:space="preserve">https://www.cpubenchmark.net/cpu.php?cpu=AMD+Ryzen+5+3400G&amp;id=3498</t>
  </si>
  <si>
    <t xml:space="preserve">https://www.cpubenchmark.net/cpu.php?cpu=Intel+Core+i3-4170+%40+3.70GHz&amp;id=2522</t>
  </si>
  <si>
    <t xml:space="preserve">Linux linux-IPMH81G1 5.11.0-41-generic #45-Ubuntu SMP Fri Nov 5 11:37:01 UTC 2021 x86_64 x86_64 x86_64 GNU/Linux</t>
  </si>
  <si>
    <t xml:space="preserve">Código de 1257415208</t>
  </si>
  <si>
    <t xml:space="preserve">Falha de segmentação (imagem do núcleo gravada)</t>
  </si>
  <si>
    <t xml:space="preserve">[1]+  Concluído              geany BenchmarkComRadixSort.c</t>
  </si>
  <si>
    <t xml:space="preserve">Baseado no RADIX de 1257415208, ajustado para base 16, usando bitshift e bitmask.</t>
  </si>
  <si>
    <t xml:space="preserve">https://www.cpubenchmark.net/cpu.php?cpu=AMD+Ryzen+5+1600&amp;id=2984</t>
  </si>
  <si>
    <t xml:space="preserve">Edição        Windows 10 Pro Versão        20H2</t>
  </si>
  <si>
    <t xml:space="preserve"> https://www.cpubenchmark.net/cpu.php?cpu=AMD+Ryzen+7+3700U&amp;id=3426</t>
  </si>
  <si>
    <t xml:space="preserve"> Windows 11 Home Single Language</t>
  </si>
  <si>
    <t xml:space="preserve">https://www.cpubenchmark.net/cpu.php?cpu=Intel+Core+i5-8400+%40+2.80GHz&amp;id=3097</t>
  </si>
  <si>
    <t xml:space="preserve">Linux edgar-Lenovo-IdeaPad-S145-15IWL 5.11.0-43-generic #47~20.04.2-Ubuntu SMP Mon Dec 13 11:06:56 UTC 2021 x86_64 x86_64 x86_64 GNU/Linux</t>
  </si>
  <si>
    <t xml:space="preserve">Apenas o Terminal Aberto</t>
  </si>
  <si>
    <t xml:space="preserve">https://www.cpubenchmark.net/cpu.php?cpu=AMD+Ryzen+5+3500&amp;id=3588</t>
  </si>
  <si>
    <t xml:space="preserve">https://www.cpubenchmark.net/cpu.php?cpu=AMD+Ryzen+5+3500U&amp;id=3421</t>
  </si>
  <si>
    <t xml:space="preserve">Feito no Replit</t>
  </si>
  <si>
    <t xml:space="preserve">PARA TURMA DE 2021/2, TAREFA ENCERRADA EM 10 DE JANEIRO DE 2022.</t>
  </si>
  <si>
    <t xml:space="preserve">https://www.cpubenchmark.net/cpu.php?cpu=Intel+Core+i7-12700&amp;id=4669</t>
  </si>
  <si>
    <t xml:space="preserve">Linux super 5.15.0-53-generic #59-Ubuntu SMP Mon Oct 17 18:53:30 UTC 2022 x86_64 x86_64 x86_64 GNU/Linux</t>
  </si>
  <si>
    <t xml:space="preserve">Terminal, editor (geany) e gerenciador de arquivos abertos.</t>
  </si>
  <si>
    <t xml:space="preserve">gcc (Ubuntu 11.3.0-1ubuntu1~22.04) 11.3.0</t>
  </si>
  <si>
    <t xml:space="preserve">https://www.cpubenchmark.net/cpu.php?cpu=Intel+Core+i7-4510U+%40+2.00GHz&amp;id=2248</t>
  </si>
  <si>
    <t xml:space="preserve">DDLR3</t>
  </si>
  <si>
    <t xml:space="preserve">Ubuntu 22.04.1 LTS</t>
  </si>
  <si>
    <t xml:space="preserve">Segmentation fault (core dumped)</t>
  </si>
  <si>
    <t xml:space="preserve">VSCODE e terminal abertos</t>
  </si>
  <si>
    <t xml:space="preserve">https://www.cpubenchmark.net/cpu.php?cpu=Intel+Core+i3-3120M+%40+2.50GHz&amp;id=1442#</t>
  </si>
  <si>
    <t xml:space="preserve">Linux ubuntu 5.15.0-52-generic #58~20.04.1-Ubuntu SMP Thu Oct 13 13:09:46 UTC 2022 x86_64 x86_64 x86_64 GNU/Linux</t>
  </si>
  <si>
    <t xml:space="preserve">apenas o terminal aberto</t>
  </si>
  <si>
    <t xml:space="preserve">gcc (Ubuntu 9.4.0-1ubuntu1~20.04.1) 9.4.0</t>
  </si>
  <si>
    <t xml:space="preserve">Windows 10 Pro Versão 21H2</t>
  </si>
  <si>
    <t xml:space="preserve">morto</t>
  </si>
  <si>
    <t xml:space="preserve">No WIN10 mesmo so o terminal aberto, nao roudou a partir de 500000000 elementos</t>
  </si>
  <si>
    <t xml:space="preserve">gcc (MinGW.org GCC Build-2) 9.2.0</t>
  </si>
  <si>
    <t xml:space="preserve">https://www.cpubenchmark.net/cpu.php?cpu=Intel+Core+i5-7400+%40+3.00GHz&amp;id=2929</t>
  </si>
  <si>
    <t xml:space="preserve">Windows 10 Pro Versão 22H2</t>
  </si>
  <si>
    <t xml:space="preserve">Terminal e VSCODE abertos</t>
  </si>
  <si>
    <t xml:space="preserve">https://www.cpubenchmark.net/cpu.php?cpu=Intel+Core+i7-10750H+%40+2.60GHz&amp;id=3657</t>
  </si>
  <si>
    <t xml:space="preserve">Linux Gabriel 5.15.0-53-generic #59-Ubuntu SMP Mon Oct 17 18:53:30 UTC 2022 x86_64 x86_64 x86_64 GNU/Linux</t>
  </si>
  <si>
    <t xml:space="preserve">VSCODE e Terminal abertos</t>
  </si>
  <si>
    <t xml:space="preserve">https://www.cpubenchmark.net/cpu.php?cpu=Apple+M1+Pro+10+Core+3200+MHz&amp;id=4580</t>
  </si>
  <si>
    <t xml:space="preserve">LPDDR4</t>
  </si>
  <si>
    <t xml:space="preserve">Darwin joao.camargo 21.6.0 Darwin Kernel Version 21.6.0: Thu Sep 29 20:13:46 PDT 2022; root:xnu-8020.240.7~1/RELEASE_ARM64_T8101 arm64</t>
  </si>
  <si>
    <t xml:space="preserve">zsh: segmentation fault</t>
  </si>
  <si>
    <t xml:space="preserve">-</t>
  </si>
  <si>
    <t xml:space="preserve">Apple clang version 14.0.0 (clang-1400.0.29.202)</t>
  </si>
  <si>
    <t xml:space="preserve">https://www.cpubenchmark.net/cpu.php?cpu=Intel+Core+i7-2630QM+%40+2.00GHz&amp;id=873</t>
  </si>
  <si>
    <t xml:space="preserve">Linux lucas-pc 5.15.78-1-MANJARO #1 SMP PREEMPT Thu Nov 10 20:50:09 UTC 2022 x86_64 GNU/Linux</t>
  </si>
  <si>
    <t xml:space="preserve">zsh: killed </t>
  </si>
  <si>
    <t xml:space="preserve">Paulistão 2015</t>
  </si>
  <si>
    <t xml:space="preserve">gcc (GCC) 12.2.0</t>
  </si>
  <si>
    <t xml:space="preserve">https://www.cpubenchmark.net/cpu.php?cpu=Apple+M1+8+Core+3200+MHz&amp;id=4104</t>
  </si>
  <si>
    <t xml:space="preserve">Darwin ingrid.moreno 21.6.0 Darwin Kernel Version 21.6.0: Thu Sep 29 20:13:46 PDT 2022; root:xnu-8020.240.7~1/RELEASE_ARM64_T8101 arm64</t>
  </si>
  <si>
    <t xml:space="preserve">zsh: segmentation fault ./EP3-Ingrid V</t>
  </si>
  <si>
    <t xml:space="preserve">Windows 10 Home Single Language 64 bits (10.0, Compilação 19044)</t>
  </si>
  <si>
    <t xml:space="preserve">Feito pelo replit</t>
  </si>
  <si>
    <t xml:space="preserve">Microsoft Windows 10 Home Single Language 10.0.19042 por Microsoft Corporation</t>
  </si>
  <si>
    <t xml:space="preserve">KILLED</t>
  </si>
  <si>
    <t xml:space="preserve">usei o replit </t>
  </si>
  <si>
    <t xml:space="preserve">https://www.cpubenchmark.net/cpu.php?cpu=Intel+Core+i5-7200U+%40+2.50GHz&amp;id=2865</t>
  </si>
  <si>
    <t xml:space="preserve">Linux arch 5.17.9-arch1-1 #1 SMP PREEMPT Wed, 18 May 2022 17:30:11 +0000 x86_64 GNU/Linux</t>
  </si>
  <si>
    <t xml:space="preserve">Quicksort em paralelo, rodado com 8 threads</t>
  </si>
  <si>
    <t xml:space="preserve">https://replit.com/languages/c</t>
  </si>
  <si>
    <t xml:space="preserve"> Executado em Compilador Virtual (Replit)</t>
  </si>
  <si>
    <t xml:space="preserve">Meu computador não estava retornando os tempos, então executei o programa em um compilador virtual (Replit)</t>
  </si>
  <si>
    <t xml:space="preserve">https://www.cpubenchmark.net/cpu_lookup.php?cpu=Intel+Core+i7-7700K+4.20GHz&amp;id=2874</t>
  </si>
  <si>
    <t xml:space="preserve">Windows 10 Pro 64-bit (10.0, Build 19044)</t>
  </si>
  <si>
    <t xml:space="preserve">gcc (x86_64-posix-seh-rev0, Built by MinGW-W64 project) 8.1.0</t>
  </si>
  <si>
    <t xml:space="preserve"> https://www.cpubenchmark.net/cpu.php?cpu=Intel+Core+i3-10105F+%40+3.70GHz&amp;id=4175</t>
  </si>
  <si>
    <t xml:space="preserve"> Windows 10 Education - Versão: 21H2  </t>
  </si>
  <si>
    <t xml:space="preserve">gcc.exe (MinGW.org GCC-6.3.0-1)</t>
  </si>
  <si>
    <t xml:space="preserve">https://www.cpubenchmark.net/cpu.php?cpu=Intel+Core+i5-10300H+%40+2.50GHz&amp;id=3646      </t>
  </si>
  <si>
    <t xml:space="preserve">DDR5</t>
  </si>
  <si>
    <t xml:space="preserve">Windows 10 Home</t>
  </si>
  <si>
    <t xml:space="preserve">Dead</t>
  </si>
  <si>
    <t xml:space="preserve">Lenovo 3i Gaming, tempo de exe: 1:04 minutos</t>
  </si>
  <si>
    <t xml:space="preserve">(MinGW.org GCC-6.3.0-1)</t>
  </si>
  <si>
    <t xml:space="preserve">https://www.cpubenchmark.net/cpu_lookup.php?cpu=Intel+Core+i7-8565U+%40+1.80GHz&amp;id=3308</t>
  </si>
  <si>
    <t xml:space="preserve">Windows 10 Home Single Language 22H2</t>
  </si>
  <si>
    <t xml:space="preserve">Informações retiradas do teste com outros apps abertos, rodei novamente somente com o terminal aberto e morreu no mesmo ponto</t>
  </si>
  <si>
    <t xml:space="preserve">gcc 6.3.0 (MinGW.org GCC-6.3.0-1)</t>
  </si>
  <si>
    <t xml:space="preserve">https://www.cpubenchmark.net/cpu_lookup.php?cpu=AMD+Ryzen+5+3600&amp;id=3481</t>
  </si>
  <si>
    <t xml:space="preserve">Windows 10 Pro 21</t>
  </si>
  <si>
    <t xml:space="preserve">QUICKSORT </t>
  </si>
  <si>
    <t xml:space="preserve">Terminal, Google Chrome e morreu no teste 8</t>
  </si>
  <si>
    <t xml:space="preserve">gcc (MinGW.org GCC-6.3.0-1) 6.3.0</t>
  </si>
  <si>
    <t xml:space="preserve">https://www.cpubenchmark.net/cpu.php?cpu=Intel+Celeron+N4000+%40+1.10GHz&amp;id=3239 </t>
  </si>
  <si>
    <t xml:space="preserve">DDR4 </t>
  </si>
  <si>
    <t xml:space="preserve"> Microsoft Windows 10 Home 10.0.19044 N/A compilação 19044</t>
  </si>
  <si>
    <t xml:space="preserve">Os testes foram feitos pelo terminal e morreu no teste 8</t>
  </si>
  <si>
    <t xml:space="preserve">gcc version 6.3.0 (MinGW.org GCC-6.3.0-1)</t>
  </si>
  <si>
    <t xml:space="preserve">https://www.cpubenchmark.net/cpu.php?cpu=AMD+Ryzen+7+2700&amp;id=3240       </t>
  </si>
  <si>
    <t xml:space="preserve">Microsoft Windows Vers├úo 21H2 (Compila├º├úo do Sistema Operacional 19044.2251)</t>
  </si>
  <si>
    <t xml:space="preserve">INSERTIONSORT</t>
  </si>
  <si>
    <t xml:space="preserve">gcc (Rev2, Built by MSYS2 project) 12.1.0</t>
  </si>
  <si>
    <t xml:space="preserve">Linux flipnet-Inspiron-3583 5.15.0-56-generic #62~20.04.1-Ubuntu SMP Tue Nov 22 21:24:20 UTC 2022 x86_64 x86_64 x86_64 GNU/Linux</t>
  </si>
  <si>
    <t xml:space="preserve">C/gcc version 9.4.0 (Ubuntu 9.4.0-1ubuntu1~20.04.1)</t>
  </si>
  <si>
    <t xml:space="preserve">https://www.cpubenchmark.net/cpu.php?cpu=Intel+Core+i5-1135G7+%40+2.40GHz&amp;id=3830 </t>
  </si>
  <si>
    <t xml:space="preserve">Windows 10 Home Single Language Versão 21H2</t>
  </si>
  <si>
    <t xml:space="preserve">Teste pelo terminal, morreu no 8</t>
  </si>
  <si>
    <t xml:space="preserve"> Windows 10 PRO</t>
  </si>
  <si>
    <t xml:space="preserve">Rodado no terminal e não conseguiu alocar o array</t>
  </si>
  <si>
    <t xml:space="preserve">C/gcc (MinGW.org GCC-6.3.0-1) 6.3.0</t>
  </si>
  <si>
    <t xml:space="preserve">https://www.cpubenchmark.net/cpu.php?cpu=Intel+Core+i5-4670+%40+3.40GHz&amp;id=1933</t>
  </si>
  <si>
    <t xml:space="preserve">Estava com esperanças que ia até o final, muito triste</t>
  </si>
  <si>
    <t xml:space="preserve">Usei o Replit (Compilador Online)</t>
  </si>
  <si>
    <t xml:space="preserve">Windows 11 Pro VersÒo 21H2 (CompilaþÒo do Sistema Operacional 22000.1219) 64 bits</t>
  </si>
  <si>
    <t xml:space="preserve">A ram utilizável é 13,9 gb</t>
  </si>
  <si>
    <t xml:space="preserve"> https://www.cpubenchmark.net/cpu.php?cpu=Intel+Core+i5-2400+%40+3.10GHz&amp;id=793</t>
  </si>
  <si>
    <t xml:space="preserve">Windows 10 Pro Versão 21h2</t>
  </si>
  <si>
    <t xml:space="preserve">C/GCC</t>
  </si>
  <si>
    <t xml:space="preserve">https://www.cpubenchmark.net/cpu.php?cpu=Intel+Core+i5-9400F&amp;id=3397</t>
  </si>
  <si>
    <t xml:space="preserve">Linux ubuntu 5.15.0-56-generic #62-Ubuntu SMP Tue Nov 22 19:54:14 UTC 2022 x86_64 x86_64 x86_64 GNU/Linux</t>
  </si>
  <si>
    <t xml:space="preserve">supimpa</t>
  </si>
  <si>
    <t xml:space="preserve">Windows 11 Home </t>
  </si>
  <si>
    <t xml:space="preserve">https://www.cpubenchmark.net/cpu.php?cpu=Intel+Core+i5-8257U+%40+1.40GHz&amp;id=3605</t>
  </si>
  <si>
    <t xml:space="preserve">macOS Catalina versão 10.15.7</t>
  </si>
  <si>
    <t xml:space="preserve">Fiz em um MAC</t>
  </si>
  <si>
    <t xml:space="preserve">https://www.cpubenchmark.net/cpu.php?cpu=Intel+Core+i7-11800H+%40+2.30GHz&amp;id=4358</t>
  </si>
  <si>
    <t xml:space="preserve">Windows 11 Home Single Language versão 21H2 compilação 22000.1335</t>
  </si>
  <si>
    <t xml:space="preserve">HEAPSORT </t>
  </si>
  <si>
    <t xml:space="preserve">usei o replit</t>
  </si>
  <si>
    <t xml:space="preserve">https://www.cpubenchmark.net/cpu.php?cpu=AMD+Ryzen+5+5500U&amp;id=4141</t>
  </si>
  <si>
    <t xml:space="preserve">Ubuntu 20.04.4 LTS</t>
  </si>
  <si>
    <t xml:space="preserve">Nope</t>
  </si>
  <si>
    <t xml:space="preserve">https://www.cpubenchmark.net/cpu.php?cpu=Intel+Core+i5-10300H+%40+2.50GHz&amp;id=3646  </t>
  </si>
  <si>
    <t xml:space="preserve">sem comentários</t>
  </si>
  <si>
    <t xml:space="preserve">Windows 10 Home Build 19043(64-bit))</t>
  </si>
  <si>
    <t xml:space="preserve">PARA TURMA DE 2022/2, TAREFA ENCERRADA.</t>
  </si>
  <si>
    <t xml:space="preserve">em</t>
  </si>
  <si>
    <t xml:space="preserve"> </t>
  </si>
  <si>
    <t xml:space="preserve"> '' </t>
  </si>
  <si>
    <t xml:space="preserve">TEMPO PARA ORDENAR 20M elementos (microssegundos)</t>
  </si>
  <si>
    <t xml:space="preserve">RADIXBASE16</t>
  </si>
  <si>
    <t xml:space="preserve">N</t>
  </si>
  <si>
    <t xml:space="preserve">RADIXBASE10</t>
  </si>
  <si>
    <t xml:space="preserve">Aceleração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</si>
</sst>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General"/>
    <numFmt numFmtId="167" formatCode="0.00E+00"/>
  </numFmts>
  <fonts count="3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sz val="11"/>
      <color rgb="FF000000"/>
      <name val="Roboto"/>
      <family val="0"/>
      <charset val="1"/>
    </font>
    <font>
      <sz val="11"/>
      <color rgb="FF0D0D0D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1"/>
      <color rgb="FF5A9FE6"/>
      <name val="Cambria"/>
      <family val="0"/>
      <charset val="1"/>
    </font>
    <font>
      <u val="single"/>
      <sz val="11"/>
      <color rgb="FF4285F4"/>
      <name val="Consolas"/>
      <family val="0"/>
      <charset val="1"/>
    </font>
    <font>
      <sz val="11"/>
      <color rgb="FF000000"/>
      <name val="Consolas"/>
      <family val="0"/>
      <charset val="1"/>
    </font>
    <font>
      <u val="single"/>
      <sz val="10"/>
      <color rgb="FF0000FF"/>
      <name val="Cambria"/>
      <family val="0"/>
      <charset val="1"/>
    </font>
    <font>
      <sz val="11"/>
      <color rgb="FF000000"/>
      <name val="&quot;Arial&quot;"/>
      <family val="0"/>
      <charset val="1"/>
    </font>
    <font>
      <u val="single"/>
      <sz val="11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u val="single"/>
      <sz val="11"/>
      <color rgb="FF000000"/>
      <name val="Roboto"/>
      <family val="0"/>
      <charset val="1"/>
    </font>
    <font>
      <sz val="11"/>
      <color rgb="FF000000"/>
      <name val="Inconsolata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11"/>
      <color rgb="FFD9D9D9"/>
      <name val="Arial"/>
      <family val="0"/>
      <charset val="1"/>
    </font>
    <font>
      <sz val="11"/>
      <color rgb="FF4285F4"/>
      <name val="Arial"/>
      <family val="0"/>
      <charset val="1"/>
    </font>
    <font>
      <b val="true"/>
      <sz val="11"/>
      <color rgb="FFD9D9D9"/>
      <name val="Arial"/>
      <family val="0"/>
      <charset val="1"/>
    </font>
    <font>
      <b val="true"/>
      <sz val="18"/>
      <color rgb="FF757575"/>
      <name val="Arial"/>
      <family val="2"/>
    </font>
    <font>
      <sz val="10"/>
      <color rgb="FF0D0D0D"/>
      <name val="Arial"/>
      <family val="2"/>
    </font>
    <font>
      <sz val="10"/>
      <color rgb="FFFFFFFF"/>
      <name val="Arial"/>
      <family val="2"/>
    </font>
    <font>
      <b val="true"/>
      <sz val="14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FFE599"/>
        <bgColor rgb="FFFDE49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3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3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5A9FE6"/>
      <rgbColor rgb="FFEA4335"/>
      <rgbColor rgb="FFFDE49B"/>
      <rgbColor rgb="FFCCFFFF"/>
      <rgbColor rgb="FF660066"/>
      <rgbColor rgb="FFFF8080"/>
      <rgbColor rgb="FF1155CC"/>
      <rgbColor rgb="FFD3E2F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599"/>
      <rgbColor rgb="FF96DFAA"/>
      <rgbColor rgb="FFF8C4C0"/>
      <rgbColor rgb="FFCC99FF"/>
      <rgbColor rgb="FFFFC59A"/>
      <rgbColor rgb="FF4285F4"/>
      <rgbColor rgb="FF46BDC6"/>
      <rgbColor rgb="FF99CC00"/>
      <rgbColor rgb="FFFBBC04"/>
      <rgbColor rgb="FFFF9900"/>
      <rgbColor rgb="FFFF6D01"/>
      <rgbColor rgb="FF666699"/>
      <rgbColor rgb="FF8B8B8B"/>
      <rgbColor rgb="FF003366"/>
      <rgbColor rgb="FF34A853"/>
      <rgbColor rgb="FF0D0D0D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Quicksort e RAM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AnáiseLag!$D$2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AnáiseLag!$E$1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AnáiseLag!$E$2</c:f>
              <c:numCache>
                <c:formatCode>General</c:formatCode>
                <c:ptCount val="1"/>
                <c:pt idx="0">
                  <c:v>65861936</c:v>
                </c:pt>
              </c:numCache>
            </c:numRef>
          </c:val>
        </c:ser>
        <c:ser>
          <c:idx val="1"/>
          <c:order val="1"/>
          <c:tx>
            <c:strRef>
              <c:f>AnáiseLag!$D$3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AnáiseLag!$E$1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AnáiseLag!$E$3</c:f>
              <c:numCache>
                <c:formatCode>General</c:formatCode>
                <c:ptCount val="1"/>
                <c:pt idx="0">
                  <c:v>19083886</c:v>
                </c:pt>
              </c:numCache>
            </c:numRef>
          </c:val>
        </c:ser>
        <c:ser>
          <c:idx val="2"/>
          <c:order val="2"/>
          <c:tx>
            <c:strRef>
              <c:f>AnáiseLag!$D$4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fbbc0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AnáiseLag!$E$1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AnáiseLag!$E$4</c:f>
              <c:numCache>
                <c:formatCode>General</c:formatCode>
                <c:ptCount val="1"/>
                <c:pt idx="0">
                  <c:v>30130120</c:v>
                </c:pt>
              </c:numCache>
            </c:numRef>
          </c:val>
        </c:ser>
        <c:ser>
          <c:idx val="3"/>
          <c:order val="3"/>
          <c:tx>
            <c:strRef>
              <c:f>AnáiseLag!$D$5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34a853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AnáiseLag!$E$1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AnáiseLag!$E$5</c:f>
              <c:numCache>
                <c:formatCode>General</c:formatCode>
                <c:ptCount val="1"/>
                <c:pt idx="0">
                  <c:v>20855963.5</c:v>
                </c:pt>
              </c:numCache>
            </c:numRef>
          </c:val>
        </c:ser>
        <c:gapWidth val="150"/>
        <c:overlap val="0"/>
        <c:axId val="20096368"/>
        <c:axId val="17248500"/>
      </c:barChart>
      <c:catAx>
        <c:axId val="2009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7248500"/>
        <c:crosses val="autoZero"/>
        <c:auto val="1"/>
        <c:lblAlgn val="ctr"/>
        <c:lblOffset val="100"/>
        <c:noMultiLvlLbl val="0"/>
      </c:catAx>
      <c:valAx>
        <c:axId val="1724850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TEMPO PARA ORDERNAR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009636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AnáiseLag!$D$42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AnáiseLag!$E$41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AnáiseLag!$E$42</c:f>
              <c:numCache>
                <c:formatCode>General</c:formatCode>
                <c:ptCount val="1"/>
                <c:pt idx="0">
                  <c:v>522956</c:v>
                </c:pt>
              </c:numCache>
            </c:numRef>
          </c:val>
        </c:ser>
        <c:ser>
          <c:idx val="1"/>
          <c:order val="1"/>
          <c:tx>
            <c:strRef>
              <c:f>AnáiseLag!$D$43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AnáiseLag!$E$41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AnáiseLag!$E$43</c:f>
              <c:numCache>
                <c:formatCode>General</c:formatCode>
                <c:ptCount val="1"/>
                <c:pt idx="0">
                  <c:v>105481.5</c:v>
                </c:pt>
              </c:numCache>
            </c:numRef>
          </c:val>
        </c:ser>
        <c:ser>
          <c:idx val="2"/>
          <c:order val="2"/>
          <c:tx>
            <c:strRef>
              <c:f>AnáiseLag!$D$44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bbc0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AnáiseLag!$E$41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AnáiseLag!$E$44</c:f>
              <c:numCache>
                <c:formatCode>General</c:formatCode>
                <c:ptCount val="1"/>
                <c:pt idx="0">
                  <c:v>3737466</c:v>
                </c:pt>
              </c:numCache>
            </c:numRef>
          </c:val>
        </c:ser>
        <c:ser>
          <c:idx val="3"/>
          <c:order val="3"/>
          <c:tx>
            <c:strRef>
              <c:f>AnáiseLag!$D$45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34a853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AnáiseLag!$E$41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AnáiseLag!$E$45</c:f>
              <c:numCache>
                <c:formatCode>General</c:formatCode>
                <c:ptCount val="1"/>
                <c:pt idx="0">
                  <c:v>13639768</c:v>
                </c:pt>
              </c:numCache>
            </c:numRef>
          </c:val>
        </c:ser>
        <c:ser>
          <c:idx val="4"/>
          <c:order val="4"/>
          <c:tx>
            <c:strRef>
              <c:f>AnáiseLag!$D$46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ff6d01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AnáiseLag!$E$41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AnáiseLag!$E$46</c:f>
              <c:numCache>
                <c:formatCode>General</c:formatCode>
                <c:ptCount val="1"/>
                <c:pt idx="0">
                  <c:v>4226349</c:v>
                </c:pt>
              </c:numCache>
            </c:numRef>
          </c:val>
        </c:ser>
        <c:gapWidth val="150"/>
        <c:overlap val="0"/>
        <c:axId val="47473688"/>
        <c:axId val="53981871"/>
      </c:barChart>
      <c:catAx>
        <c:axId val="47473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3981871"/>
        <c:crosses val="autoZero"/>
        <c:auto val="1"/>
        <c:lblAlgn val="ctr"/>
        <c:lblOffset val="100"/>
        <c:noMultiLvlLbl val="0"/>
      </c:catAx>
      <c:valAx>
        <c:axId val="5398187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747368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TEMPO PARA ORDENAR 20M elementos (microssegundos) versus PASSMARK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Nada!$B$1</c:f>
              <c:strCache>
                <c:ptCount val="1"/>
                <c:pt idx="0">
                  <c:v>TEMPO PARA ORDENAR 20M elementos (microssegundos)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Nada!$A$2:$A$70</c:f>
              <c:numCache>
                <c:formatCode>General</c:formatCode>
                <c:ptCount val="69"/>
                <c:pt idx="0">
                  <c:v>2539</c:v>
                </c:pt>
                <c:pt idx="1">
                  <c:v>2539</c:v>
                </c:pt>
                <c:pt idx="2">
                  <c:v>2539</c:v>
                </c:pt>
                <c:pt idx="3">
                  <c:v>2539</c:v>
                </c:pt>
                <c:pt idx="4">
                  <c:v>2539</c:v>
                </c:pt>
                <c:pt idx="5">
                  <c:v>3682</c:v>
                </c:pt>
                <c:pt idx="6">
                  <c:v>3682</c:v>
                </c:pt>
                <c:pt idx="7">
                  <c:v>10174</c:v>
                </c:pt>
                <c:pt idx="8">
                  <c:v>10174</c:v>
                </c:pt>
                <c:pt idx="9">
                  <c:v>2539</c:v>
                </c:pt>
                <c:pt idx="10">
                  <c:v>6139</c:v>
                </c:pt>
                <c:pt idx="11">
                  <c:v>6139</c:v>
                </c:pt>
                <c:pt idx="12">
                  <c:v>6139</c:v>
                </c:pt>
                <c:pt idx="13">
                  <c:v>10174</c:v>
                </c:pt>
                <c:pt idx="14">
                  <c:v>3682</c:v>
                </c:pt>
                <c:pt idx="15">
                  <c:v>2539</c:v>
                </c:pt>
                <c:pt idx="16">
                  <c:v>10141</c:v>
                </c:pt>
                <c:pt idx="17">
                  <c:v>10650</c:v>
                </c:pt>
                <c:pt idx="18">
                  <c:v>10650</c:v>
                </c:pt>
                <c:pt idx="19">
                  <c:v>10650</c:v>
                </c:pt>
                <c:pt idx="20">
                  <c:v>10650</c:v>
                </c:pt>
                <c:pt idx="21">
                  <c:v>10650</c:v>
                </c:pt>
                <c:pt idx="22">
                  <c:v>8759</c:v>
                </c:pt>
                <c:pt idx="23">
                  <c:v>3682</c:v>
                </c:pt>
                <c:pt idx="24">
                  <c:v>3682</c:v>
                </c:pt>
                <c:pt idx="25">
                  <c:v>1750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1750</c:v>
                </c:pt>
                <c:pt idx="30">
                  <c:v>6139</c:v>
                </c:pt>
                <c:pt idx="31">
                  <c:v>2539</c:v>
                </c:pt>
                <c:pt idx="32">
                  <c:v>10178</c:v>
                </c:pt>
                <c:pt idx="33">
                  <c:v>3011</c:v>
                </c:pt>
                <c:pt idx="34">
                  <c:v>3011</c:v>
                </c:pt>
                <c:pt idx="35">
                  <c:v>3011</c:v>
                </c:pt>
                <c:pt idx="36">
                  <c:v>3011</c:v>
                </c:pt>
                <c:pt idx="37">
                  <c:v>3011</c:v>
                </c:pt>
                <c:pt idx="38">
                  <c:v>5932</c:v>
                </c:pt>
                <c:pt idx="39">
                  <c:v>7849</c:v>
                </c:pt>
                <c:pt idx="40">
                  <c:v>6948</c:v>
                </c:pt>
                <c:pt idx="41">
                  <c:v>2196</c:v>
                </c:pt>
                <c:pt idx="42">
                  <c:v>2505</c:v>
                </c:pt>
                <c:pt idx="43">
                  <c:v>12446</c:v>
                </c:pt>
                <c:pt idx="44">
                  <c:v>9681</c:v>
                </c:pt>
                <c:pt idx="45">
                  <c:v>9681</c:v>
                </c:pt>
                <c:pt idx="46">
                  <c:v>5931</c:v>
                </c:pt>
                <c:pt idx="47">
                  <c:v>6359</c:v>
                </c:pt>
                <c:pt idx="48">
                  <c:v>2576</c:v>
                </c:pt>
                <c:pt idx="49">
                  <c:v>2011</c:v>
                </c:pt>
                <c:pt idx="50">
                  <c:v>17839</c:v>
                </c:pt>
                <c:pt idx="51">
                  <c:v>10184</c:v>
                </c:pt>
                <c:pt idx="52">
                  <c:v>8955</c:v>
                </c:pt>
                <c:pt idx="53">
                  <c:v>4142</c:v>
                </c:pt>
                <c:pt idx="54">
                  <c:v>7202</c:v>
                </c:pt>
                <c:pt idx="55">
                  <c:v>6461</c:v>
                </c:pt>
                <c:pt idx="56">
                  <c:v>7804</c:v>
                </c:pt>
                <c:pt idx="57">
                  <c:v>4884</c:v>
                </c:pt>
                <c:pt idx="58">
                  <c:v>6461</c:v>
                </c:pt>
                <c:pt idx="59">
                  <c:v>7804</c:v>
                </c:pt>
                <c:pt idx="60">
                  <c:v>7849</c:v>
                </c:pt>
                <c:pt idx="61">
                  <c:v>8732</c:v>
                </c:pt>
                <c:pt idx="62">
                  <c:v>4886</c:v>
                </c:pt>
                <c:pt idx="63">
                  <c:v>6130</c:v>
                </c:pt>
                <c:pt idx="64">
                  <c:v>9344</c:v>
                </c:pt>
                <c:pt idx="65">
                  <c:v>3551</c:v>
                </c:pt>
                <c:pt idx="66">
                  <c:v>2539</c:v>
                </c:pt>
                <c:pt idx="67">
                  <c:v>2539</c:v>
                </c:pt>
                <c:pt idx="68">
                  <c:v>2539</c:v>
                </c:pt>
              </c:numCache>
            </c:numRef>
          </c:xVal>
          <c:yVal>
            <c:numRef>
              <c:f>Nada!$B$2:$B$70</c:f>
              <c:numCache>
                <c:formatCode>General</c:formatCode>
                <c:ptCount val="69"/>
                <c:pt idx="0">
                  <c:v>48940440</c:v>
                </c:pt>
                <c:pt idx="1">
                  <c:v>49167994</c:v>
                </c:pt>
                <c:pt idx="2">
                  <c:v>48893509</c:v>
                </c:pt>
                <c:pt idx="3">
                  <c:v>51274314</c:v>
                </c:pt>
                <c:pt idx="4">
                  <c:v>49309487</c:v>
                </c:pt>
                <c:pt idx="5">
                  <c:v>5656469</c:v>
                </c:pt>
                <c:pt idx="6">
                  <c:v>3141525</c:v>
                </c:pt>
                <c:pt idx="7">
                  <c:v>2122438</c:v>
                </c:pt>
                <c:pt idx="8">
                  <c:v>2326809</c:v>
                </c:pt>
                <c:pt idx="9">
                  <c:v>50352416</c:v>
                </c:pt>
                <c:pt idx="10">
                  <c:v>3055935</c:v>
                </c:pt>
                <c:pt idx="11">
                  <c:v>9040570</c:v>
                </c:pt>
                <c:pt idx="12">
                  <c:v>2236360</c:v>
                </c:pt>
                <c:pt idx="13">
                  <c:v>1740217</c:v>
                </c:pt>
                <c:pt idx="14">
                  <c:v>3683215</c:v>
                </c:pt>
                <c:pt idx="15">
                  <c:v>49049808</c:v>
                </c:pt>
                <c:pt idx="16">
                  <c:v>45334247</c:v>
                </c:pt>
                <c:pt idx="17">
                  <c:v>41019384</c:v>
                </c:pt>
                <c:pt idx="18">
                  <c:v>64243101</c:v>
                </c:pt>
                <c:pt idx="19">
                  <c:v>100140478</c:v>
                </c:pt>
                <c:pt idx="20">
                  <c:v>134154602</c:v>
                </c:pt>
                <c:pt idx="21">
                  <c:v>77667327</c:v>
                </c:pt>
                <c:pt idx="22">
                  <c:v>88452537</c:v>
                </c:pt>
                <c:pt idx="23">
                  <c:v>242757971</c:v>
                </c:pt>
                <c:pt idx="24">
                  <c:v>163965367</c:v>
                </c:pt>
                <c:pt idx="25">
                  <c:v>62439668</c:v>
                </c:pt>
                <c:pt idx="26">
                  <c:v>62339836</c:v>
                </c:pt>
                <c:pt idx="27">
                  <c:v>63643020</c:v>
                </c:pt>
                <c:pt idx="28">
                  <c:v>62423476</c:v>
                </c:pt>
                <c:pt idx="29">
                  <c:v>62388120</c:v>
                </c:pt>
                <c:pt idx="30">
                  <c:v>8618298</c:v>
                </c:pt>
                <c:pt idx="31">
                  <c:v>48928814</c:v>
                </c:pt>
                <c:pt idx="33">
                  <c:v>21888350</c:v>
                </c:pt>
                <c:pt idx="34">
                  <c:v>21587500</c:v>
                </c:pt>
                <c:pt idx="35">
                  <c:v>21459266</c:v>
                </c:pt>
                <c:pt idx="36">
                  <c:v>21488192</c:v>
                </c:pt>
                <c:pt idx="37">
                  <c:v>21424408</c:v>
                </c:pt>
                <c:pt idx="38">
                  <c:v>211132229</c:v>
                </c:pt>
                <c:pt idx="40">
                  <c:v>3133342</c:v>
                </c:pt>
                <c:pt idx="41">
                  <c:v>299559870</c:v>
                </c:pt>
                <c:pt idx="42">
                  <c:v>139467235</c:v>
                </c:pt>
                <c:pt idx="44">
                  <c:v>164208779</c:v>
                </c:pt>
                <c:pt idx="45">
                  <c:v>39286971</c:v>
                </c:pt>
                <c:pt idx="46">
                  <c:v>38756000</c:v>
                </c:pt>
                <c:pt idx="48">
                  <c:v>909547724</c:v>
                </c:pt>
                <c:pt idx="50">
                  <c:v>39577593</c:v>
                </c:pt>
                <c:pt idx="51">
                  <c:v>699317426</c:v>
                </c:pt>
                <c:pt idx="52">
                  <c:v>39197087</c:v>
                </c:pt>
                <c:pt idx="53">
                  <c:v>209194701</c:v>
                </c:pt>
                <c:pt idx="54">
                  <c:v>184470595</c:v>
                </c:pt>
                <c:pt idx="56">
                  <c:v>2518543</c:v>
                </c:pt>
                <c:pt idx="57">
                  <c:v>47726277</c:v>
                </c:pt>
                <c:pt idx="59">
                  <c:v>85118012</c:v>
                </c:pt>
                <c:pt idx="61">
                  <c:v>51613594</c:v>
                </c:pt>
                <c:pt idx="62">
                  <c:v>51498564</c:v>
                </c:pt>
                <c:pt idx="63">
                  <c:v>40290725</c:v>
                </c:pt>
                <c:pt idx="64">
                  <c:v>60096005</c:v>
                </c:pt>
                <c:pt idx="65">
                  <c:v>40567437</c:v>
                </c:pt>
                <c:pt idx="66">
                  <c:v>63367567</c:v>
                </c:pt>
                <c:pt idx="67">
                  <c:v>74778740</c:v>
                </c:pt>
                <c:pt idx="68">
                  <c:v>187008398</c:v>
                </c:pt>
              </c:numCache>
            </c:numRef>
          </c:yVal>
          <c:smooth val="1"/>
        </c:ser>
        <c:axId val="63340479"/>
        <c:axId val="24665645"/>
      </c:scatterChart>
      <c:valAx>
        <c:axId val="63340479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PASSMARK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4665645"/>
        <c:crosses val="autoZero"/>
        <c:crossBetween val="midCat"/>
      </c:valAx>
      <c:valAx>
        <c:axId val="2466564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TEMPO PARA ORDENAR 20M elementos (microssegundos)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334047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1" sz="1800" spc="-1" strike="noStrike">
                <a:solidFill>
                  <a:srgbClr val="757575"/>
                </a:solidFill>
                <a:latin typeface="Arial"/>
                <a:ea typeface="Arial"/>
              </a:rPr>
              <a:t>% de testes bem-sucedidos com N elementos por algoritmo de ordenação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'Análise-Giane'!$O$13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'Análise-Giane'!$N$14:$N$17</c:f>
              <c:strCache>
                <c:ptCount val="4"/>
                <c:pt idx="0">
                  <c:v>QUICKSORT</c:v>
                </c:pt>
                <c:pt idx="1">
                  <c:v>HEAPSORT</c:v>
                </c:pt>
                <c:pt idx="2">
                  <c:v>MERGESORT</c:v>
                </c:pt>
                <c:pt idx="3">
                  <c:v>RADIXSORT</c:v>
                </c:pt>
              </c:strCache>
            </c:strRef>
          </c:cat>
          <c:val>
            <c:numRef>
              <c:f>'Análise-Giane'!$O$14:$O$17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'Análise-Giane'!$P$13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'Análise-Giane'!$N$14:$N$17</c:f>
              <c:strCache>
                <c:ptCount val="4"/>
                <c:pt idx="0">
                  <c:v>QUICKSORT</c:v>
                </c:pt>
                <c:pt idx="1">
                  <c:v>HEAPSORT</c:v>
                </c:pt>
                <c:pt idx="2">
                  <c:v>MERGESORT</c:v>
                </c:pt>
                <c:pt idx="3">
                  <c:v>RADIXSORT</c:v>
                </c:pt>
              </c:strCache>
            </c:strRef>
          </c:cat>
          <c:val>
            <c:numRef>
              <c:f>'Análise-Giane'!$P$14:$P$17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'Análise-Giane'!$Q$13</c:f>
              <c:strCache>
                <c:ptCount val="1"/>
                <c:pt idx="0">
                  <c:v>5000000</c:v>
                </c:pt>
              </c:strCache>
            </c:strRef>
          </c:tx>
          <c:spPr>
            <a:solidFill>
              <a:srgbClr val="fbbc0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'Análise-Giane'!$N$14:$N$17</c:f>
              <c:strCache>
                <c:ptCount val="4"/>
                <c:pt idx="0">
                  <c:v>QUICKSORT</c:v>
                </c:pt>
                <c:pt idx="1">
                  <c:v>HEAPSORT</c:v>
                </c:pt>
                <c:pt idx="2">
                  <c:v>MERGESORT</c:v>
                </c:pt>
                <c:pt idx="3">
                  <c:v>RADIXSORT</c:v>
                </c:pt>
              </c:strCache>
            </c:strRef>
          </c:cat>
          <c:val>
            <c:numRef>
              <c:f>'Análise-Giane'!$Q$14:$Q$17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'Análise-Giane'!$R$13</c:f>
              <c:strCache>
                <c:ptCount val="1"/>
                <c:pt idx="0">
                  <c:v>10000000</c:v>
                </c:pt>
              </c:strCache>
            </c:strRef>
          </c:tx>
          <c:spPr>
            <a:solidFill>
              <a:srgbClr val="34a853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'Análise-Giane'!$N$14:$N$17</c:f>
              <c:strCache>
                <c:ptCount val="4"/>
                <c:pt idx="0">
                  <c:v>QUICKSORT</c:v>
                </c:pt>
                <c:pt idx="1">
                  <c:v>HEAPSORT</c:v>
                </c:pt>
                <c:pt idx="2">
                  <c:v>MERGESORT</c:v>
                </c:pt>
                <c:pt idx="3">
                  <c:v>RADIXSORT</c:v>
                </c:pt>
              </c:strCache>
            </c:strRef>
          </c:cat>
          <c:val>
            <c:numRef>
              <c:f>'Análise-Giane'!$R$14:$R$17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'Análise-Giane'!$S$13</c:f>
              <c:strCache>
                <c:ptCount val="1"/>
                <c:pt idx="0">
                  <c:v>20000000</c:v>
                </c:pt>
              </c:strCache>
            </c:strRef>
          </c:tx>
          <c:spPr>
            <a:solidFill>
              <a:srgbClr val="ff6d01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'Análise-Giane'!$N$14:$N$17</c:f>
              <c:strCache>
                <c:ptCount val="4"/>
                <c:pt idx="0">
                  <c:v>QUICKSORT</c:v>
                </c:pt>
                <c:pt idx="1">
                  <c:v>HEAPSORT</c:v>
                </c:pt>
                <c:pt idx="2">
                  <c:v>MERGESORT</c:v>
                </c:pt>
                <c:pt idx="3">
                  <c:v>RADIXSORT</c:v>
                </c:pt>
              </c:strCache>
            </c:strRef>
          </c:cat>
          <c:val>
            <c:numRef>
              <c:f>'Análise-Giane'!$S$14:$S$17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5"/>
          <c:order val="5"/>
          <c:tx>
            <c:strRef>
              <c:f>'Análise-Giane'!$T$13</c:f>
              <c:strCache>
                <c:ptCount val="1"/>
                <c:pt idx="0">
                  <c:v>50000000</c:v>
                </c:pt>
              </c:strCache>
            </c:strRef>
          </c:tx>
          <c:spPr>
            <a:solidFill>
              <a:srgbClr val="46bdc6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'Análise-Giane'!$N$14:$N$17</c:f>
              <c:strCache>
                <c:ptCount val="4"/>
                <c:pt idx="0">
                  <c:v>QUICKSORT</c:v>
                </c:pt>
                <c:pt idx="1">
                  <c:v>HEAPSORT</c:v>
                </c:pt>
                <c:pt idx="2">
                  <c:v>MERGESORT</c:v>
                </c:pt>
                <c:pt idx="3">
                  <c:v>RADIXSORT</c:v>
                </c:pt>
              </c:strCache>
            </c:strRef>
          </c:cat>
          <c:val>
            <c:numRef>
              <c:f>'Análise-Giane'!$T$14:$T$17</c:f>
              <c:numCache>
                <c:formatCode>General</c:formatCode>
                <c:ptCount val="4"/>
                <c:pt idx="0">
                  <c:v>97.4358974358974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6"/>
          <c:order val="6"/>
          <c:tx>
            <c:strRef>
              <c:f>'Análise-Giane'!$U$13</c:f>
              <c:strCache>
                <c:ptCount val="1"/>
                <c:pt idx="0">
                  <c:v>100000000</c:v>
                </c:pt>
              </c:strCache>
            </c:strRef>
          </c:tx>
          <c:spPr>
            <a:solidFill>
              <a:srgbClr val="d3e2fc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'Análise-Giane'!$N$14:$N$17</c:f>
              <c:strCache>
                <c:ptCount val="4"/>
                <c:pt idx="0">
                  <c:v>QUICKSORT</c:v>
                </c:pt>
                <c:pt idx="1">
                  <c:v>HEAPSORT</c:v>
                </c:pt>
                <c:pt idx="2">
                  <c:v>MERGESORT</c:v>
                </c:pt>
                <c:pt idx="3">
                  <c:v>RADIXSORT</c:v>
                </c:pt>
              </c:strCache>
            </c:strRef>
          </c:cat>
          <c:val>
            <c:numRef>
              <c:f>'Análise-Giane'!$U$14:$U$17</c:f>
              <c:numCache>
                <c:formatCode>General</c:formatCode>
                <c:ptCount val="4"/>
                <c:pt idx="0">
                  <c:v>89.7435897435898</c:v>
                </c:pt>
                <c:pt idx="1">
                  <c:v>81.25</c:v>
                </c:pt>
                <c:pt idx="2">
                  <c:v>88.8888888888889</c:v>
                </c:pt>
                <c:pt idx="3">
                  <c:v>100</c:v>
                </c:pt>
              </c:numCache>
            </c:numRef>
          </c:val>
        </c:ser>
        <c:ser>
          <c:idx val="7"/>
          <c:order val="7"/>
          <c:tx>
            <c:strRef>
              <c:f>'Análise-Giane'!$V$13</c:f>
              <c:strCache>
                <c:ptCount val="1"/>
                <c:pt idx="0">
                  <c:v>200000000</c:v>
                </c:pt>
              </c:strCache>
            </c:strRef>
          </c:tx>
          <c:spPr>
            <a:solidFill>
              <a:srgbClr val="f8c4c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'Análise-Giane'!$N$14:$N$17</c:f>
              <c:strCache>
                <c:ptCount val="4"/>
                <c:pt idx="0">
                  <c:v>QUICKSORT</c:v>
                </c:pt>
                <c:pt idx="1">
                  <c:v>HEAPSORT</c:v>
                </c:pt>
                <c:pt idx="2">
                  <c:v>MERGESORT</c:v>
                </c:pt>
                <c:pt idx="3">
                  <c:v>RADIXSORT</c:v>
                </c:pt>
              </c:strCache>
            </c:strRef>
          </c:cat>
          <c:val>
            <c:numRef>
              <c:f>'Análise-Giane'!$V$14:$V$17</c:f>
              <c:numCache>
                <c:formatCode>General</c:formatCode>
                <c:ptCount val="4"/>
                <c:pt idx="0">
                  <c:v>89.7435897435898</c:v>
                </c:pt>
                <c:pt idx="1">
                  <c:v>81.25</c:v>
                </c:pt>
                <c:pt idx="2">
                  <c:v>88.8888888888889</c:v>
                </c:pt>
                <c:pt idx="3">
                  <c:v>100</c:v>
                </c:pt>
              </c:numCache>
            </c:numRef>
          </c:val>
        </c:ser>
        <c:ser>
          <c:idx val="8"/>
          <c:order val="8"/>
          <c:tx>
            <c:strRef>
              <c:f>'Análise-Giane'!$W$13</c:f>
              <c:strCache>
                <c:ptCount val="1"/>
                <c:pt idx="0">
                  <c:v>500000000</c:v>
                </c:pt>
              </c:strCache>
            </c:strRef>
          </c:tx>
          <c:spPr>
            <a:solidFill>
              <a:srgbClr val="fde49b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'Análise-Giane'!$N$14:$N$17</c:f>
              <c:strCache>
                <c:ptCount val="4"/>
                <c:pt idx="0">
                  <c:v>QUICKSORT</c:v>
                </c:pt>
                <c:pt idx="1">
                  <c:v>HEAPSORT</c:v>
                </c:pt>
                <c:pt idx="2">
                  <c:v>MERGESORT</c:v>
                </c:pt>
                <c:pt idx="3">
                  <c:v>RADIXSORT</c:v>
                </c:pt>
              </c:strCache>
            </c:strRef>
          </c:cat>
          <c:val>
            <c:numRef>
              <c:f>'Análise-Giane'!$W$14:$W$17</c:f>
              <c:numCache>
                <c:formatCode>General</c:formatCode>
                <c:ptCount val="4"/>
                <c:pt idx="0">
                  <c:v>74.3589743589744</c:v>
                </c:pt>
                <c:pt idx="1">
                  <c:v>56.25</c:v>
                </c:pt>
                <c:pt idx="2">
                  <c:v>77.7777777777778</c:v>
                </c:pt>
                <c:pt idx="3">
                  <c:v>100</c:v>
                </c:pt>
              </c:numCache>
            </c:numRef>
          </c:val>
        </c:ser>
        <c:ser>
          <c:idx val="9"/>
          <c:order val="9"/>
          <c:tx>
            <c:strRef>
              <c:f>'Análise-Giane'!$X$13</c:f>
              <c:strCache>
                <c:ptCount val="1"/>
                <c:pt idx="0">
                  <c:v>1000000000</c:v>
                </c:pt>
              </c:strCache>
            </c:strRef>
          </c:tx>
          <c:spPr>
            <a:solidFill>
              <a:srgbClr val="96dfaa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'Análise-Giane'!$N$14:$N$17</c:f>
              <c:strCache>
                <c:ptCount val="4"/>
                <c:pt idx="0">
                  <c:v>QUICKSORT</c:v>
                </c:pt>
                <c:pt idx="1">
                  <c:v>HEAPSORT</c:v>
                </c:pt>
                <c:pt idx="2">
                  <c:v>MERGESORT</c:v>
                </c:pt>
                <c:pt idx="3">
                  <c:v>RADIXSORT</c:v>
                </c:pt>
              </c:strCache>
            </c:strRef>
          </c:cat>
          <c:val>
            <c:numRef>
              <c:f>'Análise-Giane'!$X$14:$X$17</c:f>
              <c:numCache>
                <c:formatCode>General</c:formatCode>
                <c:ptCount val="4"/>
                <c:pt idx="0">
                  <c:v>71.7948717948718</c:v>
                </c:pt>
                <c:pt idx="1">
                  <c:v>50</c:v>
                </c:pt>
                <c:pt idx="2">
                  <c:v>66.6666666666667</c:v>
                </c:pt>
                <c:pt idx="3">
                  <c:v>100</c:v>
                </c:pt>
              </c:numCache>
            </c:numRef>
          </c:val>
        </c:ser>
        <c:ser>
          <c:idx val="10"/>
          <c:order val="10"/>
          <c:tx>
            <c:strRef>
              <c:f>'Análise-Giane'!$Y$13</c:f>
              <c:strCache>
                <c:ptCount val="1"/>
                <c:pt idx="0">
                  <c:v>2000000000</c:v>
                </c:pt>
              </c:strCache>
            </c:strRef>
          </c:tx>
          <c:spPr>
            <a:solidFill>
              <a:srgbClr val="ffc59a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'Análise-Giane'!$N$14:$N$17</c:f>
              <c:strCache>
                <c:ptCount val="4"/>
                <c:pt idx="0">
                  <c:v>QUICKSORT</c:v>
                </c:pt>
                <c:pt idx="1">
                  <c:v>HEAPSORT</c:v>
                </c:pt>
                <c:pt idx="2">
                  <c:v>MERGESORT</c:v>
                </c:pt>
                <c:pt idx="3">
                  <c:v>RADIXSORT</c:v>
                </c:pt>
              </c:strCache>
            </c:strRef>
          </c:cat>
          <c:val>
            <c:numRef>
              <c:f>'Análise-Giane'!$Y$14:$Y$17</c:f>
              <c:numCache>
                <c:formatCode>General</c:formatCode>
                <c:ptCount val="4"/>
                <c:pt idx="0">
                  <c:v>53.8461538461539</c:v>
                </c:pt>
                <c:pt idx="1">
                  <c:v>6.25</c:v>
                </c:pt>
                <c:pt idx="2">
                  <c:v>22.2222222222222</c:v>
                </c:pt>
                <c:pt idx="3">
                  <c:v>33.3333333333333</c:v>
                </c:pt>
              </c:numCache>
            </c:numRef>
          </c:val>
        </c:ser>
        <c:gapWidth val="150"/>
        <c:overlap val="0"/>
        <c:axId val="41102077"/>
        <c:axId val="13697710"/>
      </c:barChart>
      <c:catAx>
        <c:axId val="411020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3697710"/>
        <c:crosses val="autoZero"/>
        <c:auto val="1"/>
        <c:lblAlgn val="ctr"/>
        <c:lblOffset val="100"/>
        <c:noMultiLvlLbl val="0"/>
      </c:catAx>
      <c:valAx>
        <c:axId val="1369771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110207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1" sz="1800" spc="-1" strike="noStrike">
                <a:solidFill>
                  <a:srgbClr val="757575"/>
                </a:solidFill>
                <a:latin typeface="Arial"/>
                <a:ea typeface="Arial"/>
              </a:rPr>
              <a:t>Total de testes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50"/>
      <c:rotY val="0"/>
      <c:rAngAx val="0"/>
      <c:perspective val="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bbc04"/>
              </a:solidFill>
              <a:ln w="0">
                <a:noFill/>
              </a:ln>
            </c:spPr>
          </c:dPt>
          <c:dPt>
            <c:idx val="3"/>
            <c:spPr>
              <a:solidFill>
                <a:srgbClr val="34a853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'Análise-Giane'!$N$3:$N$6</c:f>
              <c:strCache>
                <c:ptCount val="4"/>
                <c:pt idx="0">
                  <c:v>QUICKSORT</c:v>
                </c:pt>
                <c:pt idx="1">
                  <c:v>HEAPSORT</c:v>
                </c:pt>
                <c:pt idx="2">
                  <c:v>MERGESORT</c:v>
                </c:pt>
                <c:pt idx="3">
                  <c:v>RADIXSORT</c:v>
                </c:pt>
              </c:strCache>
            </c:strRef>
          </c:cat>
          <c:val>
            <c:numRef>
              <c:f>'Análise-Giane'!$O$3:$O$6</c:f>
              <c:numCache>
                <c:formatCode>General</c:formatCode>
                <c:ptCount val="4"/>
                <c:pt idx="0">
                  <c:v>39</c:v>
                </c:pt>
                <c:pt idx="1">
                  <c:v>16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1" sz="1800" spc="-1" strike="noStrike">
                <a:solidFill>
                  <a:srgbClr val="757575"/>
                </a:solidFill>
                <a:latin typeface="Arial"/>
                <a:ea typeface="Arial"/>
              </a:rPr>
              <a:t>Comparação entre as porcentagens de testes bem-sucedidos com N elementos para cada algoritmo de ordenação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'Análise-Giane'!$N$14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'Análise-Giane'!$O$13:$Y$13</c:f>
              <c:strCache>
                <c:ptCount val="11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  <c:pt idx="3">
                  <c:v>10000000</c:v>
                </c:pt>
                <c:pt idx="4">
                  <c:v>20000000</c:v>
                </c:pt>
                <c:pt idx="5">
                  <c:v>50000000</c:v>
                </c:pt>
                <c:pt idx="6">
                  <c:v>100000000</c:v>
                </c:pt>
                <c:pt idx="7">
                  <c:v>200000000</c:v>
                </c:pt>
                <c:pt idx="8">
                  <c:v>500000000</c:v>
                </c:pt>
                <c:pt idx="9">
                  <c:v>1000000000</c:v>
                </c:pt>
                <c:pt idx="10">
                  <c:v>2000000000</c:v>
                </c:pt>
              </c:strCache>
            </c:strRef>
          </c:cat>
          <c:val>
            <c:numRef>
              <c:f>'Análise-Giane'!$O$14:$Y$14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97.4358974358974</c:v>
                </c:pt>
                <c:pt idx="6">
                  <c:v>89.7435897435898</c:v>
                </c:pt>
                <c:pt idx="7">
                  <c:v>89.7435897435898</c:v>
                </c:pt>
                <c:pt idx="8">
                  <c:v>74.3589743589744</c:v>
                </c:pt>
                <c:pt idx="9">
                  <c:v>71.7948717948718</c:v>
                </c:pt>
                <c:pt idx="10">
                  <c:v>53.8461538461539</c:v>
                </c:pt>
              </c:numCache>
            </c:numRef>
          </c:val>
        </c:ser>
        <c:ser>
          <c:idx val="1"/>
          <c:order val="1"/>
          <c:tx>
            <c:strRef>
              <c:f>'Análise-Giane'!$N$15</c:f>
              <c:strCache>
                <c:ptCount val="1"/>
                <c:pt idx="0">
                  <c:v>HEAPSORT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'Análise-Giane'!$O$13:$Y$13</c:f>
              <c:strCache>
                <c:ptCount val="11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  <c:pt idx="3">
                  <c:v>10000000</c:v>
                </c:pt>
                <c:pt idx="4">
                  <c:v>20000000</c:v>
                </c:pt>
                <c:pt idx="5">
                  <c:v>50000000</c:v>
                </c:pt>
                <c:pt idx="6">
                  <c:v>100000000</c:v>
                </c:pt>
                <c:pt idx="7">
                  <c:v>200000000</c:v>
                </c:pt>
                <c:pt idx="8">
                  <c:v>500000000</c:v>
                </c:pt>
                <c:pt idx="9">
                  <c:v>1000000000</c:v>
                </c:pt>
                <c:pt idx="10">
                  <c:v>2000000000</c:v>
                </c:pt>
              </c:strCache>
            </c:strRef>
          </c:cat>
          <c:val>
            <c:numRef>
              <c:f>'Análise-Giane'!$O$15:$Y$15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81.25</c:v>
                </c:pt>
                <c:pt idx="7">
                  <c:v>81.25</c:v>
                </c:pt>
                <c:pt idx="8">
                  <c:v>56.25</c:v>
                </c:pt>
                <c:pt idx="9">
                  <c:v>50</c:v>
                </c:pt>
                <c:pt idx="10">
                  <c:v>6.25</c:v>
                </c:pt>
              </c:numCache>
            </c:numRef>
          </c:val>
        </c:ser>
        <c:ser>
          <c:idx val="2"/>
          <c:order val="2"/>
          <c:tx>
            <c:strRef>
              <c:f>'Análise-Giane'!$N$16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rgbClr val="fbbc0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'Análise-Giane'!$O$13:$Y$13</c:f>
              <c:strCache>
                <c:ptCount val="11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  <c:pt idx="3">
                  <c:v>10000000</c:v>
                </c:pt>
                <c:pt idx="4">
                  <c:v>20000000</c:v>
                </c:pt>
                <c:pt idx="5">
                  <c:v>50000000</c:v>
                </c:pt>
                <c:pt idx="6">
                  <c:v>100000000</c:v>
                </c:pt>
                <c:pt idx="7">
                  <c:v>200000000</c:v>
                </c:pt>
                <c:pt idx="8">
                  <c:v>500000000</c:v>
                </c:pt>
                <c:pt idx="9">
                  <c:v>1000000000</c:v>
                </c:pt>
                <c:pt idx="10">
                  <c:v>2000000000</c:v>
                </c:pt>
              </c:strCache>
            </c:strRef>
          </c:cat>
          <c:val>
            <c:numRef>
              <c:f>'Análise-Giane'!$O$16:$Y$16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88.8888888888889</c:v>
                </c:pt>
                <c:pt idx="7">
                  <c:v>88.8888888888889</c:v>
                </c:pt>
                <c:pt idx="8">
                  <c:v>77.7777777777778</c:v>
                </c:pt>
                <c:pt idx="9">
                  <c:v>66.6666666666667</c:v>
                </c:pt>
                <c:pt idx="10">
                  <c:v>22.2222222222222</c:v>
                </c:pt>
              </c:numCache>
            </c:numRef>
          </c:val>
        </c:ser>
        <c:ser>
          <c:idx val="3"/>
          <c:order val="3"/>
          <c:tx>
            <c:strRef>
              <c:f>'Análise-Giane'!$N$17</c:f>
              <c:strCache>
                <c:ptCount val="1"/>
                <c:pt idx="0">
                  <c:v>RADIXSORT</c:v>
                </c:pt>
              </c:strCache>
            </c:strRef>
          </c:tx>
          <c:spPr>
            <a:solidFill>
              <a:srgbClr val="34a853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'Análise-Giane'!$O$13:$Y$13</c:f>
              <c:strCache>
                <c:ptCount val="11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  <c:pt idx="3">
                  <c:v>10000000</c:v>
                </c:pt>
                <c:pt idx="4">
                  <c:v>20000000</c:v>
                </c:pt>
                <c:pt idx="5">
                  <c:v>50000000</c:v>
                </c:pt>
                <c:pt idx="6">
                  <c:v>100000000</c:v>
                </c:pt>
                <c:pt idx="7">
                  <c:v>200000000</c:v>
                </c:pt>
                <c:pt idx="8">
                  <c:v>500000000</c:v>
                </c:pt>
                <c:pt idx="9">
                  <c:v>1000000000</c:v>
                </c:pt>
                <c:pt idx="10">
                  <c:v>2000000000</c:v>
                </c:pt>
              </c:strCache>
            </c:strRef>
          </c:cat>
          <c:val>
            <c:numRef>
              <c:f>'Análise-Giane'!$O$17:$Y$17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33.3333333333333</c:v>
                </c:pt>
              </c:numCache>
            </c:numRef>
          </c:val>
        </c:ser>
        <c:gapWidth val="150"/>
        <c:overlap val="100"/>
        <c:axId val="83017073"/>
        <c:axId val="483261"/>
      </c:barChart>
      <c:catAx>
        <c:axId val="830170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d0d0d"/>
                </a:solidFill>
                <a:latin typeface="Arial"/>
                <a:ea typeface="Arial"/>
              </a:defRPr>
            </a:pPr>
          </a:p>
        </c:txPr>
        <c:crossAx val="483261"/>
        <c:crosses val="autoZero"/>
        <c:auto val="1"/>
        <c:lblAlgn val="ctr"/>
        <c:lblOffset val="100"/>
        <c:noMultiLvlLbl val="0"/>
      </c:catAx>
      <c:valAx>
        <c:axId val="48326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Arial"/>
                <a:ea typeface="Arial"/>
              </a:defRPr>
            </a:pPr>
          </a:p>
        </c:txPr>
        <c:crossAx val="8301707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Página3!$A$11:$A$29</c:f>
              <c:strCache>
                <c:ptCount val="19"/>
                <c:pt idx="0">
                  <c:v>1,00E+06</c:v>
                </c:pt>
                <c:pt idx="1">
                  <c:v/>
                </c:pt>
                <c:pt idx="2">
                  <c:v>2,00E+06</c:v>
                </c:pt>
                <c:pt idx="3">
                  <c:v/>
                </c:pt>
                <c:pt idx="4">
                  <c:v>5,00E+06</c:v>
                </c:pt>
                <c:pt idx="5">
                  <c:v/>
                </c:pt>
                <c:pt idx="6">
                  <c:v>1,00E+07</c:v>
                </c:pt>
                <c:pt idx="7">
                  <c:v/>
                </c:pt>
                <c:pt idx="8">
                  <c:v>2,00E+07</c:v>
                </c:pt>
                <c:pt idx="9">
                  <c:v/>
                </c:pt>
                <c:pt idx="10">
                  <c:v>5,00E+07</c:v>
                </c:pt>
                <c:pt idx="11">
                  <c:v/>
                </c:pt>
                <c:pt idx="12">
                  <c:v>1,00E+08</c:v>
                </c:pt>
                <c:pt idx="13">
                  <c:v/>
                </c:pt>
                <c:pt idx="14">
                  <c:v>2,00E+08</c:v>
                </c:pt>
                <c:pt idx="15">
                  <c:v/>
                </c:pt>
                <c:pt idx="16">
                  <c:v>5,00E+08</c:v>
                </c:pt>
                <c:pt idx="17">
                  <c:v/>
                </c:pt>
                <c:pt idx="18">
                  <c:v>1,00E+09</c:v>
                </c:pt>
              </c:strCache>
            </c:strRef>
          </c:cat>
          <c:val>
            <c:numRef>
              <c:f>Página3!$B$11:$B$29</c:f>
              <c:numCache>
                <c:formatCode>General</c:formatCode>
                <c:ptCount val="19"/>
                <c:pt idx="0">
                  <c:v>96153.24218</c:v>
                </c:pt>
                <c:pt idx="2">
                  <c:v>192060.9469</c:v>
                </c:pt>
                <c:pt idx="4">
                  <c:v>489507.1375</c:v>
                </c:pt>
                <c:pt idx="6">
                  <c:v>983168.325</c:v>
                </c:pt>
                <c:pt idx="8">
                  <c:v>1951905.325</c:v>
                </c:pt>
                <c:pt idx="10">
                  <c:v>5123203.6</c:v>
                </c:pt>
                <c:pt idx="12">
                  <c:v>10441439.2</c:v>
                </c:pt>
                <c:pt idx="14">
                  <c:v>21569543.2</c:v>
                </c:pt>
                <c:pt idx="16">
                  <c:v>56968688</c:v>
                </c:pt>
                <c:pt idx="18">
                  <c:v>115846403.2</c:v>
                </c:pt>
              </c:numCache>
            </c:numRef>
          </c:val>
        </c:ser>
        <c:gapWidth val="150"/>
        <c:overlap val="0"/>
        <c:axId val="41168174"/>
        <c:axId val="84115263"/>
      </c:barChart>
      <c:catAx>
        <c:axId val="411681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4115263"/>
        <c:crosses val="autoZero"/>
        <c:auto val="1"/>
        <c:lblAlgn val="ctr"/>
        <c:lblOffset val="100"/>
        <c:noMultiLvlLbl val="0"/>
      </c:catAx>
      <c:valAx>
        <c:axId val="8411526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116817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RadixBase16!$C$9</c:f>
              <c:strCache>
                <c:ptCount val="1"/>
                <c:pt idx="0">
                  <c:v>RADIXSORT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RadixBase16!$B$10:$B$31</c:f>
              <c:strCache>
                <c:ptCount val="22"/>
                <c:pt idx="0">
                  <c:v>1000000</c:v>
                </c:pt>
                <c:pt idx="1">
                  <c:v/>
                </c:pt>
                <c:pt idx="2">
                  <c:v>2000000</c:v>
                </c:pt>
                <c:pt idx="3">
                  <c:v/>
                </c:pt>
                <c:pt idx="4">
                  <c:v>5000000</c:v>
                </c:pt>
                <c:pt idx="5">
                  <c:v/>
                </c:pt>
                <c:pt idx="6">
                  <c:v>10000000</c:v>
                </c:pt>
                <c:pt idx="7">
                  <c:v/>
                </c:pt>
                <c:pt idx="8">
                  <c:v>20000000</c:v>
                </c:pt>
                <c:pt idx="9">
                  <c:v/>
                </c:pt>
                <c:pt idx="10">
                  <c:v>50000000</c:v>
                </c:pt>
                <c:pt idx="11">
                  <c:v/>
                </c:pt>
                <c:pt idx="12">
                  <c:v>100000000</c:v>
                </c:pt>
                <c:pt idx="13">
                  <c:v/>
                </c:pt>
                <c:pt idx="14">
                  <c:v>200000000</c:v>
                </c:pt>
                <c:pt idx="15">
                  <c:v/>
                </c:pt>
                <c:pt idx="16">
                  <c:v>500000000</c:v>
                </c:pt>
                <c:pt idx="17">
                  <c:v/>
                </c:pt>
                <c:pt idx="18">
                  <c:v>1000000000</c:v>
                </c:pt>
                <c:pt idx="19">
                  <c:v/>
                </c:pt>
                <c:pt idx="20">
                  <c:v>2000000000</c:v>
                </c:pt>
                <c:pt idx="21">
                  <c:v/>
                </c:pt>
              </c:strCache>
            </c:strRef>
          </c:cat>
          <c:val>
            <c:numRef>
              <c:f>RadixBase16!$C$10:$C$31</c:f>
              <c:numCache>
                <c:formatCode>General</c:formatCode>
                <c:ptCount val="22"/>
                <c:pt idx="1">
                  <c:v>300158</c:v>
                </c:pt>
                <c:pt idx="3">
                  <c:v>597603</c:v>
                </c:pt>
                <c:pt idx="5">
                  <c:v>1487961</c:v>
                </c:pt>
                <c:pt idx="7">
                  <c:v>3161000</c:v>
                </c:pt>
                <c:pt idx="9">
                  <c:v>6324141</c:v>
                </c:pt>
                <c:pt idx="11">
                  <c:v>15799262</c:v>
                </c:pt>
                <c:pt idx="13">
                  <c:v>31526593</c:v>
                </c:pt>
                <c:pt idx="15">
                  <c:v>63367567</c:v>
                </c:pt>
                <c:pt idx="17">
                  <c:v>157873804</c:v>
                </c:pt>
                <c:pt idx="19">
                  <c:v>2207120151</c:v>
                </c:pt>
              </c:numCache>
            </c:numRef>
          </c:val>
        </c:ser>
        <c:ser>
          <c:idx val="1"/>
          <c:order val="1"/>
          <c:tx>
            <c:strRef>
              <c:f>RadixBase16!$D$9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RadixBase16!$B$10:$B$31</c:f>
              <c:strCache>
                <c:ptCount val="22"/>
                <c:pt idx="0">
                  <c:v>1000000</c:v>
                </c:pt>
                <c:pt idx="1">
                  <c:v/>
                </c:pt>
                <c:pt idx="2">
                  <c:v>2000000</c:v>
                </c:pt>
                <c:pt idx="3">
                  <c:v/>
                </c:pt>
                <c:pt idx="4">
                  <c:v>5000000</c:v>
                </c:pt>
                <c:pt idx="5">
                  <c:v/>
                </c:pt>
                <c:pt idx="6">
                  <c:v>10000000</c:v>
                </c:pt>
                <c:pt idx="7">
                  <c:v/>
                </c:pt>
                <c:pt idx="8">
                  <c:v>20000000</c:v>
                </c:pt>
                <c:pt idx="9">
                  <c:v/>
                </c:pt>
                <c:pt idx="10">
                  <c:v>50000000</c:v>
                </c:pt>
                <c:pt idx="11">
                  <c:v/>
                </c:pt>
                <c:pt idx="12">
                  <c:v>100000000</c:v>
                </c:pt>
                <c:pt idx="13">
                  <c:v/>
                </c:pt>
                <c:pt idx="14">
                  <c:v>200000000</c:v>
                </c:pt>
                <c:pt idx="15">
                  <c:v/>
                </c:pt>
                <c:pt idx="16">
                  <c:v>500000000</c:v>
                </c:pt>
                <c:pt idx="17">
                  <c:v/>
                </c:pt>
                <c:pt idx="18">
                  <c:v>1000000000</c:v>
                </c:pt>
                <c:pt idx="19">
                  <c:v/>
                </c:pt>
                <c:pt idx="20">
                  <c:v>2000000000</c:v>
                </c:pt>
                <c:pt idx="21">
                  <c:v/>
                </c:pt>
              </c:strCache>
            </c:strRef>
          </c:cat>
          <c:val>
            <c:numRef>
              <c:f>RadixBase16!$D$10:$D$31</c:f>
              <c:numCache>
                <c:formatCode>General</c:formatCode>
                <c:ptCount val="22"/>
                <c:pt idx="1">
                  <c:v>282247</c:v>
                </c:pt>
                <c:pt idx="3">
                  <c:v>581403</c:v>
                </c:pt>
                <c:pt idx="5">
                  <c:v>1538360</c:v>
                </c:pt>
                <c:pt idx="7">
                  <c:v>3210371</c:v>
                </c:pt>
                <c:pt idx="9">
                  <c:v>6669876</c:v>
                </c:pt>
                <c:pt idx="11">
                  <c:v>17498085</c:v>
                </c:pt>
                <c:pt idx="13">
                  <c:v>36065675</c:v>
                </c:pt>
                <c:pt idx="15">
                  <c:v>74778740</c:v>
                </c:pt>
                <c:pt idx="17">
                  <c:v>196714271</c:v>
                </c:pt>
                <c:pt idx="19">
                  <c:v>679998179</c:v>
                </c:pt>
              </c:numCache>
            </c:numRef>
          </c:val>
        </c:ser>
        <c:ser>
          <c:idx val="2"/>
          <c:order val="2"/>
          <c:tx>
            <c:strRef>
              <c:f>RadixBase16!$E$9</c:f>
              <c:strCache>
                <c:ptCount val="1"/>
                <c:pt idx="0">
                  <c:v>HEAPSORT</c:v>
                </c:pt>
              </c:strCache>
            </c:strRef>
          </c:tx>
          <c:spPr>
            <a:solidFill>
              <a:srgbClr val="fbbc0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RadixBase16!$B$10:$B$31</c:f>
              <c:strCache>
                <c:ptCount val="22"/>
                <c:pt idx="0">
                  <c:v>1000000</c:v>
                </c:pt>
                <c:pt idx="1">
                  <c:v/>
                </c:pt>
                <c:pt idx="2">
                  <c:v>2000000</c:v>
                </c:pt>
                <c:pt idx="3">
                  <c:v/>
                </c:pt>
                <c:pt idx="4">
                  <c:v>5000000</c:v>
                </c:pt>
                <c:pt idx="5">
                  <c:v/>
                </c:pt>
                <c:pt idx="6">
                  <c:v>10000000</c:v>
                </c:pt>
                <c:pt idx="7">
                  <c:v/>
                </c:pt>
                <c:pt idx="8">
                  <c:v>20000000</c:v>
                </c:pt>
                <c:pt idx="9">
                  <c:v/>
                </c:pt>
                <c:pt idx="10">
                  <c:v>50000000</c:v>
                </c:pt>
                <c:pt idx="11">
                  <c:v/>
                </c:pt>
                <c:pt idx="12">
                  <c:v>100000000</c:v>
                </c:pt>
                <c:pt idx="13">
                  <c:v/>
                </c:pt>
                <c:pt idx="14">
                  <c:v>200000000</c:v>
                </c:pt>
                <c:pt idx="15">
                  <c:v/>
                </c:pt>
                <c:pt idx="16">
                  <c:v>500000000</c:v>
                </c:pt>
                <c:pt idx="17">
                  <c:v/>
                </c:pt>
                <c:pt idx="18">
                  <c:v>1000000000</c:v>
                </c:pt>
                <c:pt idx="19">
                  <c:v/>
                </c:pt>
                <c:pt idx="20">
                  <c:v>2000000000</c:v>
                </c:pt>
                <c:pt idx="21">
                  <c:v/>
                </c:pt>
              </c:strCache>
            </c:strRef>
          </c:cat>
          <c:val>
            <c:numRef>
              <c:f>RadixBase16!$E$10:$E$31</c:f>
              <c:numCache>
                <c:formatCode>General</c:formatCode>
                <c:ptCount val="22"/>
                <c:pt idx="1">
                  <c:v>462892</c:v>
                </c:pt>
                <c:pt idx="3">
                  <c:v>999420</c:v>
                </c:pt>
                <c:pt idx="5">
                  <c:v>2742980</c:v>
                </c:pt>
                <c:pt idx="7">
                  <c:v>6085954</c:v>
                </c:pt>
                <c:pt idx="9">
                  <c:v>13758653</c:v>
                </c:pt>
                <c:pt idx="11">
                  <c:v>39527576</c:v>
                </c:pt>
                <c:pt idx="13">
                  <c:v>86225501</c:v>
                </c:pt>
                <c:pt idx="15">
                  <c:v>187008398</c:v>
                </c:pt>
                <c:pt idx="17">
                  <c:v>542986435</c:v>
                </c:pt>
                <c:pt idx="19">
                  <c:v>1196401885</c:v>
                </c:pt>
              </c:numCache>
            </c:numRef>
          </c:val>
        </c:ser>
        <c:ser>
          <c:idx val="3"/>
          <c:order val="3"/>
          <c:tx>
            <c:strRef>
              <c:f>RadixBase16!$F$9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rgbClr val="34a853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RadixBase16!$B$10:$B$31</c:f>
              <c:strCache>
                <c:ptCount val="22"/>
                <c:pt idx="0">
                  <c:v>1000000</c:v>
                </c:pt>
                <c:pt idx="1">
                  <c:v/>
                </c:pt>
                <c:pt idx="2">
                  <c:v>2000000</c:v>
                </c:pt>
                <c:pt idx="3">
                  <c:v/>
                </c:pt>
                <c:pt idx="4">
                  <c:v>5000000</c:v>
                </c:pt>
                <c:pt idx="5">
                  <c:v/>
                </c:pt>
                <c:pt idx="6">
                  <c:v>10000000</c:v>
                </c:pt>
                <c:pt idx="7">
                  <c:v/>
                </c:pt>
                <c:pt idx="8">
                  <c:v>20000000</c:v>
                </c:pt>
                <c:pt idx="9">
                  <c:v/>
                </c:pt>
                <c:pt idx="10">
                  <c:v>50000000</c:v>
                </c:pt>
                <c:pt idx="11">
                  <c:v/>
                </c:pt>
                <c:pt idx="12">
                  <c:v>100000000</c:v>
                </c:pt>
                <c:pt idx="13">
                  <c:v/>
                </c:pt>
                <c:pt idx="14">
                  <c:v>200000000</c:v>
                </c:pt>
                <c:pt idx="15">
                  <c:v/>
                </c:pt>
                <c:pt idx="16">
                  <c:v>500000000</c:v>
                </c:pt>
                <c:pt idx="17">
                  <c:v/>
                </c:pt>
                <c:pt idx="18">
                  <c:v>1000000000</c:v>
                </c:pt>
                <c:pt idx="19">
                  <c:v/>
                </c:pt>
                <c:pt idx="20">
                  <c:v>2000000000</c:v>
                </c:pt>
                <c:pt idx="21">
                  <c:v/>
                </c:pt>
              </c:strCache>
            </c:strRef>
          </c:cat>
          <c:val>
            <c:numRef>
              <c:f>RadixBase16!$F$10:$F$31</c:f>
              <c:numCache>
                <c:formatCode>General</c:formatCode>
                <c:ptCount val="22"/>
                <c:pt idx="1">
                  <c:v>174512</c:v>
                </c:pt>
                <c:pt idx="3">
                  <c:v>367151</c:v>
                </c:pt>
                <c:pt idx="5">
                  <c:v>978120</c:v>
                </c:pt>
                <c:pt idx="7">
                  <c:v>2058115</c:v>
                </c:pt>
                <c:pt idx="9">
                  <c:v>4301665</c:v>
                </c:pt>
                <c:pt idx="11">
                  <c:v>11335197</c:v>
                </c:pt>
                <c:pt idx="13">
                  <c:v>23484244</c:v>
                </c:pt>
                <c:pt idx="15">
                  <c:v>48928814</c:v>
                </c:pt>
                <c:pt idx="17">
                  <c:v>128561275</c:v>
                </c:pt>
                <c:pt idx="19">
                  <c:v>149465500</c:v>
                </c:pt>
                <c:pt idx="21">
                  <c:v>1119030008</c:v>
                </c:pt>
              </c:numCache>
            </c:numRef>
          </c:val>
        </c:ser>
        <c:ser>
          <c:idx val="4"/>
          <c:order val="4"/>
          <c:tx>
            <c:strRef>
              <c:f>RadixBase16!$G$9</c:f>
              <c:strCache>
                <c:ptCount val="1"/>
                <c:pt idx="0">
                  <c:v>RADIXBASE16</c:v>
                </c:pt>
              </c:strCache>
            </c:strRef>
          </c:tx>
          <c:spPr>
            <a:solidFill>
              <a:srgbClr val="ff6d01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RadixBase16!$B$10:$B$31</c:f>
              <c:strCache>
                <c:ptCount val="22"/>
                <c:pt idx="0">
                  <c:v>1000000</c:v>
                </c:pt>
                <c:pt idx="1">
                  <c:v/>
                </c:pt>
                <c:pt idx="2">
                  <c:v>2000000</c:v>
                </c:pt>
                <c:pt idx="3">
                  <c:v/>
                </c:pt>
                <c:pt idx="4">
                  <c:v>5000000</c:v>
                </c:pt>
                <c:pt idx="5">
                  <c:v/>
                </c:pt>
                <c:pt idx="6">
                  <c:v>10000000</c:v>
                </c:pt>
                <c:pt idx="7">
                  <c:v/>
                </c:pt>
                <c:pt idx="8">
                  <c:v>20000000</c:v>
                </c:pt>
                <c:pt idx="9">
                  <c:v/>
                </c:pt>
                <c:pt idx="10">
                  <c:v>50000000</c:v>
                </c:pt>
                <c:pt idx="11">
                  <c:v/>
                </c:pt>
                <c:pt idx="12">
                  <c:v>100000000</c:v>
                </c:pt>
                <c:pt idx="13">
                  <c:v/>
                </c:pt>
                <c:pt idx="14">
                  <c:v>200000000</c:v>
                </c:pt>
                <c:pt idx="15">
                  <c:v/>
                </c:pt>
                <c:pt idx="16">
                  <c:v>500000000</c:v>
                </c:pt>
                <c:pt idx="17">
                  <c:v/>
                </c:pt>
                <c:pt idx="18">
                  <c:v>1000000000</c:v>
                </c:pt>
                <c:pt idx="19">
                  <c:v/>
                </c:pt>
                <c:pt idx="20">
                  <c:v>2000000000</c:v>
                </c:pt>
                <c:pt idx="21">
                  <c:v/>
                </c:pt>
              </c:strCache>
            </c:strRef>
          </c:cat>
          <c:val>
            <c:numRef>
              <c:f>RadixBase16!$G$10:$G$31</c:f>
              <c:numCache>
                <c:formatCode>General</c:formatCode>
                <c:ptCount val="22"/>
                <c:pt idx="1">
                  <c:v>82994</c:v>
                </c:pt>
                <c:pt idx="3">
                  <c:v>159717</c:v>
                </c:pt>
                <c:pt idx="5">
                  <c:v>399192</c:v>
                </c:pt>
                <c:pt idx="7">
                  <c:v>888015</c:v>
                </c:pt>
                <c:pt idx="9">
                  <c:v>1786384</c:v>
                </c:pt>
                <c:pt idx="11">
                  <c:v>5261526</c:v>
                </c:pt>
                <c:pt idx="13">
                  <c:v>9335434</c:v>
                </c:pt>
                <c:pt idx="15">
                  <c:v>17465662</c:v>
                </c:pt>
                <c:pt idx="17">
                  <c:v>43588663</c:v>
                </c:pt>
                <c:pt idx="19">
                  <c:v>304082538</c:v>
                </c:pt>
              </c:numCache>
            </c:numRef>
          </c:val>
        </c:ser>
        <c:gapWidth val="150"/>
        <c:overlap val="0"/>
        <c:axId val="13804850"/>
        <c:axId val="65621200"/>
      </c:barChart>
      <c:catAx>
        <c:axId val="138048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5621200"/>
        <c:crosses val="autoZero"/>
        <c:auto val="1"/>
        <c:lblAlgn val="ctr"/>
        <c:lblOffset val="100"/>
        <c:noMultiLvlLbl val="0"/>
      </c:catAx>
      <c:valAx>
        <c:axId val="6562120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380485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'Radix-Base10XBase16'!$C$9</c:f>
              <c:strCache>
                <c:ptCount val="1"/>
                <c:pt idx="0">
                  <c:v>RADIXBASE10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'Radix-Base10XBase16'!$B$10:$B$29</c:f>
              <c:strCache>
                <c:ptCount val="20"/>
                <c:pt idx="0">
                  <c:v>1000000</c:v>
                </c:pt>
                <c:pt idx="1">
                  <c:v/>
                </c:pt>
                <c:pt idx="2">
                  <c:v>2000000</c:v>
                </c:pt>
                <c:pt idx="3">
                  <c:v/>
                </c:pt>
                <c:pt idx="4">
                  <c:v>5000000</c:v>
                </c:pt>
                <c:pt idx="5">
                  <c:v/>
                </c:pt>
                <c:pt idx="6">
                  <c:v>10000000</c:v>
                </c:pt>
                <c:pt idx="7">
                  <c:v/>
                </c:pt>
                <c:pt idx="8">
                  <c:v>20000000</c:v>
                </c:pt>
                <c:pt idx="9">
                  <c:v/>
                </c:pt>
                <c:pt idx="10">
                  <c:v>50000000</c:v>
                </c:pt>
                <c:pt idx="11">
                  <c:v/>
                </c:pt>
                <c:pt idx="12">
                  <c:v>100000000</c:v>
                </c:pt>
                <c:pt idx="13">
                  <c:v/>
                </c:pt>
                <c:pt idx="14">
                  <c:v>200000000</c:v>
                </c:pt>
                <c:pt idx="15">
                  <c:v/>
                </c:pt>
                <c:pt idx="16">
                  <c:v>500000000</c:v>
                </c:pt>
                <c:pt idx="17">
                  <c:v/>
                </c:pt>
                <c:pt idx="18">
                  <c:v>1000000000</c:v>
                </c:pt>
                <c:pt idx="19">
                  <c:v/>
                </c:pt>
              </c:strCache>
            </c:strRef>
          </c:cat>
          <c:val>
            <c:numRef>
              <c:f>'Radix-Base10XBase16'!$C$10:$C$29</c:f>
              <c:numCache>
                <c:formatCode>General</c:formatCode>
                <c:ptCount val="20"/>
                <c:pt idx="1">
                  <c:v>300158</c:v>
                </c:pt>
                <c:pt idx="3">
                  <c:v>597603</c:v>
                </c:pt>
                <c:pt idx="5">
                  <c:v>1487961</c:v>
                </c:pt>
                <c:pt idx="7">
                  <c:v>3161000</c:v>
                </c:pt>
                <c:pt idx="9">
                  <c:v>6324141</c:v>
                </c:pt>
                <c:pt idx="11">
                  <c:v>15799262</c:v>
                </c:pt>
                <c:pt idx="13">
                  <c:v>31526593</c:v>
                </c:pt>
                <c:pt idx="15">
                  <c:v>63367567</c:v>
                </c:pt>
                <c:pt idx="17">
                  <c:v>157873804</c:v>
                </c:pt>
                <c:pt idx="19">
                  <c:v>2207120151</c:v>
                </c:pt>
              </c:numCache>
            </c:numRef>
          </c:val>
        </c:ser>
        <c:ser>
          <c:idx val="1"/>
          <c:order val="1"/>
          <c:tx>
            <c:strRef>
              <c:f>'Radix-Base10XBase16'!$D$9</c:f>
              <c:strCache>
                <c:ptCount val="1"/>
                <c:pt idx="0">
                  <c:v>RADIXBASE16</c:v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'Radix-Base10XBase16'!$B$10:$B$29</c:f>
              <c:strCache>
                <c:ptCount val="20"/>
                <c:pt idx="0">
                  <c:v>1000000</c:v>
                </c:pt>
                <c:pt idx="1">
                  <c:v/>
                </c:pt>
                <c:pt idx="2">
                  <c:v>2000000</c:v>
                </c:pt>
                <c:pt idx="3">
                  <c:v/>
                </c:pt>
                <c:pt idx="4">
                  <c:v>5000000</c:v>
                </c:pt>
                <c:pt idx="5">
                  <c:v/>
                </c:pt>
                <c:pt idx="6">
                  <c:v>10000000</c:v>
                </c:pt>
                <c:pt idx="7">
                  <c:v/>
                </c:pt>
                <c:pt idx="8">
                  <c:v>20000000</c:v>
                </c:pt>
                <c:pt idx="9">
                  <c:v/>
                </c:pt>
                <c:pt idx="10">
                  <c:v>50000000</c:v>
                </c:pt>
                <c:pt idx="11">
                  <c:v/>
                </c:pt>
                <c:pt idx="12">
                  <c:v>100000000</c:v>
                </c:pt>
                <c:pt idx="13">
                  <c:v/>
                </c:pt>
                <c:pt idx="14">
                  <c:v>200000000</c:v>
                </c:pt>
                <c:pt idx="15">
                  <c:v/>
                </c:pt>
                <c:pt idx="16">
                  <c:v>500000000</c:v>
                </c:pt>
                <c:pt idx="17">
                  <c:v/>
                </c:pt>
                <c:pt idx="18">
                  <c:v>1000000000</c:v>
                </c:pt>
                <c:pt idx="19">
                  <c:v/>
                </c:pt>
              </c:strCache>
            </c:strRef>
          </c:cat>
          <c:val>
            <c:numRef>
              <c:f>'Radix-Base10XBase16'!$D$10:$D$29</c:f>
              <c:numCache>
                <c:formatCode>General</c:formatCode>
                <c:ptCount val="20"/>
                <c:pt idx="1">
                  <c:v>82994</c:v>
                </c:pt>
                <c:pt idx="3">
                  <c:v>159717</c:v>
                </c:pt>
                <c:pt idx="5">
                  <c:v>399192</c:v>
                </c:pt>
                <c:pt idx="7">
                  <c:v>888015</c:v>
                </c:pt>
                <c:pt idx="9">
                  <c:v>1786384</c:v>
                </c:pt>
                <c:pt idx="11">
                  <c:v>5261526</c:v>
                </c:pt>
                <c:pt idx="13">
                  <c:v>9335434</c:v>
                </c:pt>
                <c:pt idx="15">
                  <c:v>17465662</c:v>
                </c:pt>
                <c:pt idx="17">
                  <c:v>43588663</c:v>
                </c:pt>
                <c:pt idx="19">
                  <c:v>304082538</c:v>
                </c:pt>
              </c:numCache>
            </c:numRef>
          </c:val>
        </c:ser>
        <c:gapWidth val="150"/>
        <c:overlap val="0"/>
        <c:axId val="21414867"/>
        <c:axId val="25413752"/>
      </c:barChart>
      <c:catAx>
        <c:axId val="214148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5413752"/>
        <c:crosses val="autoZero"/>
        <c:auto val="1"/>
        <c:lblAlgn val="ctr"/>
        <c:lblOffset val="100"/>
        <c:noMultiLvlLbl val="0"/>
      </c:catAx>
      <c:valAx>
        <c:axId val="2541375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141486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Aceleração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'Radix-Base10XBase16'!$E$9</c:f>
              <c:strCache>
                <c:ptCount val="1"/>
                <c:pt idx="0">
                  <c:v>Aceleração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'Radix-Base10XBase16'!$B$10:$B$29</c:f>
              <c:strCache>
                <c:ptCount val="20"/>
                <c:pt idx="0">
                  <c:v>1000000</c:v>
                </c:pt>
                <c:pt idx="1">
                  <c:v/>
                </c:pt>
                <c:pt idx="2">
                  <c:v>2000000</c:v>
                </c:pt>
                <c:pt idx="3">
                  <c:v/>
                </c:pt>
                <c:pt idx="4">
                  <c:v>5000000</c:v>
                </c:pt>
                <c:pt idx="5">
                  <c:v/>
                </c:pt>
                <c:pt idx="6">
                  <c:v>10000000</c:v>
                </c:pt>
                <c:pt idx="7">
                  <c:v/>
                </c:pt>
                <c:pt idx="8">
                  <c:v>20000000</c:v>
                </c:pt>
                <c:pt idx="9">
                  <c:v/>
                </c:pt>
                <c:pt idx="10">
                  <c:v>50000000</c:v>
                </c:pt>
                <c:pt idx="11">
                  <c:v/>
                </c:pt>
                <c:pt idx="12">
                  <c:v>100000000</c:v>
                </c:pt>
                <c:pt idx="13">
                  <c:v/>
                </c:pt>
                <c:pt idx="14">
                  <c:v>200000000</c:v>
                </c:pt>
                <c:pt idx="15">
                  <c:v/>
                </c:pt>
                <c:pt idx="16">
                  <c:v>500000000</c:v>
                </c:pt>
                <c:pt idx="17">
                  <c:v/>
                </c:pt>
                <c:pt idx="18">
                  <c:v>1000000000</c:v>
                </c:pt>
                <c:pt idx="19">
                  <c:v/>
                </c:pt>
              </c:strCache>
            </c:strRef>
          </c:cat>
          <c:val>
            <c:numRef>
              <c:f>'Radix-Base10XBase16'!$E$10:$E$29</c:f>
              <c:numCache>
                <c:formatCode>General</c:formatCode>
                <c:ptCount val="20"/>
                <c:pt idx="1">
                  <c:v>3.616622888</c:v>
                </c:pt>
                <c:pt idx="3">
                  <c:v>3.74163677</c:v>
                </c:pt>
                <c:pt idx="5">
                  <c:v>3.727431912</c:v>
                </c:pt>
                <c:pt idx="7">
                  <c:v>3.559624556</c:v>
                </c:pt>
                <c:pt idx="9">
                  <c:v>3.540191247</c:v>
                </c:pt>
                <c:pt idx="11">
                  <c:v>3.002790825</c:v>
                </c:pt>
                <c:pt idx="13">
                  <c:v>3.377089164</c:v>
                </c:pt>
                <c:pt idx="15">
                  <c:v>3.628122828</c:v>
                </c:pt>
                <c:pt idx="17">
                  <c:v>3.621900585</c:v>
                </c:pt>
                <c:pt idx="19">
                  <c:v>7.25829298</c:v>
                </c:pt>
              </c:numCache>
            </c:numRef>
          </c:val>
        </c:ser>
        <c:gapWidth val="150"/>
        <c:overlap val="0"/>
        <c:axId val="39020112"/>
        <c:axId val="58703790"/>
      </c:barChart>
      <c:catAx>
        <c:axId val="39020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8703790"/>
        <c:crosses val="autoZero"/>
        <c:auto val="1"/>
        <c:lblAlgn val="ctr"/>
        <c:lblOffset val="100"/>
        <c:noMultiLvlLbl val="0"/>
      </c:catAx>
      <c:valAx>
        <c:axId val="5870379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902011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Página2!$A$11:$A$31</c:f>
              <c:numCache>
                <c:formatCode>General</c:formatCode>
                <c:ptCount val="21"/>
                <c:pt idx="0">
                  <c:v>1000000</c:v>
                </c:pt>
                <c:pt idx="2">
                  <c:v>2000000</c:v>
                </c:pt>
                <c:pt idx="4">
                  <c:v>5000000</c:v>
                </c:pt>
                <c:pt idx="6">
                  <c:v>10000000</c:v>
                </c:pt>
                <c:pt idx="8">
                  <c:v>20000000</c:v>
                </c:pt>
                <c:pt idx="10">
                  <c:v>50000000</c:v>
                </c:pt>
                <c:pt idx="12">
                  <c:v>100000000</c:v>
                </c:pt>
                <c:pt idx="14">
                  <c:v>200000000</c:v>
                </c:pt>
                <c:pt idx="16">
                  <c:v>500000000</c:v>
                </c:pt>
                <c:pt idx="18">
                  <c:v>1000000000</c:v>
                </c:pt>
                <c:pt idx="20">
                  <c:v>2000000000</c:v>
                </c:pt>
              </c:numCache>
            </c:numRef>
          </c:xVal>
          <c:yVal>
            <c:numRef>
              <c:f>Página2!$B$11:$B$31</c:f>
              <c:numCache>
                <c:formatCode>General</c:formatCode>
                <c:ptCount val="21"/>
                <c:pt idx="0">
                  <c:v>174512</c:v>
                </c:pt>
                <c:pt idx="2">
                  <c:v>367151</c:v>
                </c:pt>
                <c:pt idx="4">
                  <c:v>978120</c:v>
                </c:pt>
                <c:pt idx="6">
                  <c:v>2058115</c:v>
                </c:pt>
                <c:pt idx="8">
                  <c:v>4301665</c:v>
                </c:pt>
                <c:pt idx="10">
                  <c:v>11335197</c:v>
                </c:pt>
                <c:pt idx="12">
                  <c:v>23484244</c:v>
                </c:pt>
                <c:pt idx="14">
                  <c:v>48928814</c:v>
                </c:pt>
                <c:pt idx="16">
                  <c:v>128561275</c:v>
                </c:pt>
                <c:pt idx="18">
                  <c:v>149465500</c:v>
                </c:pt>
                <c:pt idx="20">
                  <c:v>1119030008</c:v>
                </c:pt>
              </c:numCache>
            </c:numRef>
          </c:yVal>
          <c:smooth val="1"/>
        </c:ser>
        <c:axId val="82716997"/>
        <c:axId val="5668294"/>
      </c:scatterChart>
      <c:valAx>
        <c:axId val="82716997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668294"/>
        <c:crosses val="autoZero"/>
        <c:crossBetween val="midCat"/>
      </c:valAx>
      <c:valAx>
        <c:axId val="566829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271699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chart" Target="../charts/chart16.xml"/><Relationship Id="rId5" Type="http://schemas.openxmlformats.org/officeDocument/2006/relationships/chart" Target="../charts/chart1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52560</xdr:colOff>
      <xdr:row>0</xdr:row>
      <xdr:rowOff>0</xdr:rowOff>
    </xdr:from>
    <xdr:to>
      <xdr:col>11</xdr:col>
      <xdr:colOff>425520</xdr:colOff>
      <xdr:row>17</xdr:row>
      <xdr:rowOff>132840</xdr:rowOff>
    </xdr:to>
    <xdr:graphicFrame>
      <xdr:nvGraphicFramePr>
        <xdr:cNvPr id="0" name="Chart 1"/>
        <xdr:cNvGraphicFramePr/>
      </xdr:nvGraphicFramePr>
      <xdr:xfrm>
        <a:off x="4653000" y="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52560</xdr:colOff>
      <xdr:row>42</xdr:row>
      <xdr:rowOff>57240</xdr:rowOff>
    </xdr:from>
    <xdr:to>
      <xdr:col>11</xdr:col>
      <xdr:colOff>425520</xdr:colOff>
      <xdr:row>59</xdr:row>
      <xdr:rowOff>190080</xdr:rowOff>
    </xdr:to>
    <xdr:graphicFrame>
      <xdr:nvGraphicFramePr>
        <xdr:cNvPr id="1" name="Chart 2"/>
        <xdr:cNvGraphicFramePr/>
      </xdr:nvGraphicFramePr>
      <xdr:xfrm>
        <a:off x="4653000" y="84582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343080</xdr:colOff>
      <xdr:row>48</xdr:row>
      <xdr:rowOff>85680</xdr:rowOff>
    </xdr:from>
    <xdr:to>
      <xdr:col>8</xdr:col>
      <xdr:colOff>716040</xdr:colOff>
      <xdr:row>66</xdr:row>
      <xdr:rowOff>18720</xdr:rowOff>
    </xdr:to>
    <xdr:graphicFrame>
      <xdr:nvGraphicFramePr>
        <xdr:cNvPr id="2" name="Chart 3"/>
        <xdr:cNvGraphicFramePr/>
      </xdr:nvGraphicFramePr>
      <xdr:xfrm>
        <a:off x="2123640" y="968688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133200</xdr:colOff>
      <xdr:row>0</xdr:row>
      <xdr:rowOff>190440</xdr:rowOff>
    </xdr:from>
    <xdr:to>
      <xdr:col>6</xdr:col>
      <xdr:colOff>506160</xdr:colOff>
      <xdr:row>21</xdr:row>
      <xdr:rowOff>56880</xdr:rowOff>
    </xdr:to>
    <xdr:graphicFrame>
      <xdr:nvGraphicFramePr>
        <xdr:cNvPr id="3" name="Chart 4"/>
        <xdr:cNvGraphicFramePr/>
      </xdr:nvGraphicFramePr>
      <xdr:xfrm>
        <a:off x="133200" y="190440"/>
        <a:ext cx="5714640" cy="406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200160</xdr:colOff>
      <xdr:row>0</xdr:row>
      <xdr:rowOff>190440</xdr:rowOff>
    </xdr:from>
    <xdr:to>
      <xdr:col>12</xdr:col>
      <xdr:colOff>573120</xdr:colOff>
      <xdr:row>21</xdr:row>
      <xdr:rowOff>56880</xdr:rowOff>
    </xdr:to>
    <xdr:pic>
      <xdr:nvPicPr>
        <xdr:cNvPr id="4" name="Chart5" descr=""/>
        <xdr:cNvPicPr/>
      </xdr:nvPicPr>
      <xdr:blipFill>
        <a:blip r:embed="rId2"/>
        <a:stretch/>
      </xdr:blipFill>
      <xdr:spPr>
        <a:xfrm>
          <a:off x="5541840" y="190440"/>
          <a:ext cx="5714640" cy="4066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200160</xdr:colOff>
      <xdr:row>19</xdr:row>
      <xdr:rowOff>57240</xdr:rowOff>
    </xdr:from>
    <xdr:to>
      <xdr:col>12</xdr:col>
      <xdr:colOff>573120</xdr:colOff>
      <xdr:row>39</xdr:row>
      <xdr:rowOff>123840</xdr:rowOff>
    </xdr:to>
    <xdr:pic>
      <xdr:nvPicPr>
        <xdr:cNvPr id="5" name="Chart6" descr=""/>
        <xdr:cNvPicPr/>
      </xdr:nvPicPr>
      <xdr:blipFill>
        <a:blip r:embed="rId3"/>
        <a:stretch/>
      </xdr:blipFill>
      <xdr:spPr>
        <a:xfrm>
          <a:off x="5541840" y="3857760"/>
          <a:ext cx="5714640" cy="4066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266760</xdr:colOff>
      <xdr:row>2</xdr:row>
      <xdr:rowOff>47880</xdr:rowOff>
    </xdr:from>
    <xdr:to>
      <xdr:col>16</xdr:col>
      <xdr:colOff>629640</xdr:colOff>
      <xdr:row>14</xdr:row>
      <xdr:rowOff>66240</xdr:rowOff>
    </xdr:to>
    <xdr:graphicFrame>
      <xdr:nvGraphicFramePr>
        <xdr:cNvPr id="6" name="Chart 7"/>
        <xdr:cNvGraphicFramePr/>
      </xdr:nvGraphicFramePr>
      <xdr:xfrm>
        <a:off x="10950120" y="447840"/>
        <a:ext cx="3924000" cy="241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133200</xdr:colOff>
      <xdr:row>19</xdr:row>
      <xdr:rowOff>57240</xdr:rowOff>
    </xdr:from>
    <xdr:to>
      <xdr:col>6</xdr:col>
      <xdr:colOff>506160</xdr:colOff>
      <xdr:row>39</xdr:row>
      <xdr:rowOff>123840</xdr:rowOff>
    </xdr:to>
    <xdr:graphicFrame>
      <xdr:nvGraphicFramePr>
        <xdr:cNvPr id="7" name="Chart 8"/>
        <xdr:cNvGraphicFramePr/>
      </xdr:nvGraphicFramePr>
      <xdr:xfrm>
        <a:off x="133200" y="3857760"/>
        <a:ext cx="5714640" cy="406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200160</xdr:colOff>
      <xdr:row>0</xdr:row>
      <xdr:rowOff>190440</xdr:rowOff>
    </xdr:from>
    <xdr:to>
      <xdr:col>13</xdr:col>
      <xdr:colOff>814320</xdr:colOff>
      <xdr:row>3</xdr:row>
      <xdr:rowOff>166680</xdr:rowOff>
    </xdr:to>
    <xdr:sp>
      <xdr:nvSpPr>
        <xdr:cNvPr id="8" name="Shape 3"/>
        <xdr:cNvSpPr/>
      </xdr:nvSpPr>
      <xdr:spPr>
        <a:xfrm>
          <a:off x="10883520" y="190440"/>
          <a:ext cx="1504440" cy="576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tIns="91440" bIns="9144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latin typeface="Times New Roman"/>
            </a:rPr>
            <a:t>Total de testes: </a:t>
          </a:r>
          <a:r>
            <a:rPr b="0" lang="en-US" sz="1400" spc="-1" strike="noStrike">
              <a:latin typeface="Times New Roman"/>
            </a:rPr>
            <a:t>67</a:t>
          </a:r>
          <a:endParaRPr b="0" lang="pt-BR" sz="14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561960</xdr:colOff>
      <xdr:row>8</xdr:row>
      <xdr:rowOff>162000</xdr:rowOff>
    </xdr:from>
    <xdr:to>
      <xdr:col>7</xdr:col>
      <xdr:colOff>44640</xdr:colOff>
      <xdr:row>26</xdr:row>
      <xdr:rowOff>95040</xdr:rowOff>
    </xdr:to>
    <xdr:graphicFrame>
      <xdr:nvGraphicFramePr>
        <xdr:cNvPr id="9" name="Chart 9"/>
        <xdr:cNvGraphicFramePr/>
      </xdr:nvGraphicFramePr>
      <xdr:xfrm>
        <a:off x="561960" y="17622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542880</xdr:colOff>
      <xdr:row>23</xdr:row>
      <xdr:rowOff>57240</xdr:rowOff>
    </xdr:from>
    <xdr:to>
      <xdr:col>11</xdr:col>
      <xdr:colOff>102240</xdr:colOff>
      <xdr:row>46</xdr:row>
      <xdr:rowOff>132840</xdr:rowOff>
    </xdr:to>
    <xdr:graphicFrame>
      <xdr:nvGraphicFramePr>
        <xdr:cNvPr id="10" name="Chart 10"/>
        <xdr:cNvGraphicFramePr/>
      </xdr:nvGraphicFramePr>
      <xdr:xfrm>
        <a:off x="2323440" y="4657680"/>
        <a:ext cx="7571880" cy="467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514440</xdr:colOff>
      <xdr:row>22</xdr:row>
      <xdr:rowOff>28800</xdr:rowOff>
    </xdr:from>
    <xdr:to>
      <xdr:col>11</xdr:col>
      <xdr:colOff>887400</xdr:colOff>
      <xdr:row>39</xdr:row>
      <xdr:rowOff>162000</xdr:rowOff>
    </xdr:to>
    <xdr:graphicFrame>
      <xdr:nvGraphicFramePr>
        <xdr:cNvPr id="11" name="Chart 11"/>
        <xdr:cNvGraphicFramePr/>
      </xdr:nvGraphicFramePr>
      <xdr:xfrm>
        <a:off x="4965840" y="44294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561960</xdr:colOff>
      <xdr:row>30</xdr:row>
      <xdr:rowOff>9360</xdr:rowOff>
    </xdr:from>
    <xdr:to>
      <xdr:col>12</xdr:col>
      <xdr:colOff>44640</xdr:colOff>
      <xdr:row>47</xdr:row>
      <xdr:rowOff>142560</xdr:rowOff>
    </xdr:to>
    <xdr:graphicFrame>
      <xdr:nvGraphicFramePr>
        <xdr:cNvPr id="12" name="Chart 12"/>
        <xdr:cNvGraphicFramePr/>
      </xdr:nvGraphicFramePr>
      <xdr:xfrm>
        <a:off x="5013360" y="60102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245520</xdr:colOff>
      <xdr:row>9</xdr:row>
      <xdr:rowOff>132840</xdr:rowOff>
    </xdr:from>
    <xdr:to>
      <xdr:col>8</xdr:col>
      <xdr:colOff>618480</xdr:colOff>
      <xdr:row>27</xdr:row>
      <xdr:rowOff>65880</xdr:rowOff>
    </xdr:to>
    <xdr:graphicFrame>
      <xdr:nvGraphicFramePr>
        <xdr:cNvPr id="13" name="Chart 13"/>
        <xdr:cNvGraphicFramePr/>
      </xdr:nvGraphicFramePr>
      <xdr:xfrm>
        <a:off x="2026080" y="19332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pubenchmark.net/cpu.php?cpu=Intel+Core+i7-4500U+%40+1.80GHz&amp;id=1937" TargetMode="External"/><Relationship Id="rId2" Type="http://schemas.openxmlformats.org/officeDocument/2006/relationships/hyperlink" Target="https://www.cpubenchmark.net/cpu.php?cpu=Intel+Core+i7-4500U+%40+1.80GHz&amp;id=1937" TargetMode="External"/><Relationship Id="rId3" Type="http://schemas.openxmlformats.org/officeDocument/2006/relationships/hyperlink" Target="https://www.cpubenchmark.net/cpu.php?cpu=Intel+Core+i7-4500U+%40+1.80GHz&amp;id=1937" TargetMode="External"/><Relationship Id="rId4" Type="http://schemas.openxmlformats.org/officeDocument/2006/relationships/hyperlink" Target="https://www.androidbenchmark.net/phone.php?phone=Samsung+Galaxy+Note+10+Lite+%28Exynos%29" TargetMode="External"/><Relationship Id="rId5" Type="http://schemas.openxmlformats.org/officeDocument/2006/relationships/hyperlink" Target="https://www.cpubenchmark.net/cpu.php?cpu=Intel+Core+i7-4500U+%40+1.80GHz&amp;id=1937" TargetMode="External"/><Relationship Id="rId6" Type="http://schemas.openxmlformats.org/officeDocument/2006/relationships/hyperlink" Target="https://documents.westerndigital.com/content/dam/doc-library/pt_br/assets/public/western-digital/product/internal-drives/wd-green-ssd/product-brief-wd-green-ssd.pdf" TargetMode="External"/><Relationship Id="rId7" Type="http://schemas.openxmlformats.org/officeDocument/2006/relationships/hyperlink" Target="https://www.cpubenchmark.net/cpu.php?cpu=Intel+Core+i7-4500U+%40+1.80GHz&amp;id=1937" TargetMode="External"/><Relationship Id="rId8" Type="http://schemas.openxmlformats.org/officeDocument/2006/relationships/hyperlink" Target="https://www.cpubenchmark.net/cpu.php?cpu=Intel+Core+i7-4500U+%40+1.80GHz&amp;id=1937" TargetMode="External"/><Relationship Id="rId9" Type="http://schemas.openxmlformats.org/officeDocument/2006/relationships/hyperlink" Target="https://www.cpubenchmark.net/cpu_lookup.php?cpu=Intel+Core+i3-8130U+%254%40+2.20GHz&amp;id=3225" TargetMode="External"/><Relationship Id="rId10" Type="http://schemas.openxmlformats.org/officeDocument/2006/relationships/hyperlink" Target="https://www.cpubenchmark.net/cpu_lookup.php?cpu=Intel+Core+i3-8130U+%254%40+2.20GHz&amp;id=3225" TargetMode="External"/><Relationship Id="rId11" Type="http://schemas.openxmlformats.org/officeDocument/2006/relationships/hyperlink" Target="https://www.cpubenchmark.net/cpu.php?cpu=Intel+Core+i5-1135G7+%40+2.40GHz&amp;id=3830" TargetMode="External"/><Relationship Id="rId12" Type="http://schemas.openxmlformats.org/officeDocument/2006/relationships/hyperlink" Target="https://www.cpubenchmark.net/cpu.php?cpu=Intel+Core+i5-1135G7+%40+2.40GHz&amp;id=3830" TargetMode="External"/><Relationship Id="rId13" Type="http://schemas.openxmlformats.org/officeDocument/2006/relationships/hyperlink" Target="https://www.cpubenchmark.net/cpu.php?cpu=Intel+Core+i7-4500U+%40+1.80GHz&amp;id=1937" TargetMode="External"/><Relationship Id="rId14" Type="http://schemas.openxmlformats.org/officeDocument/2006/relationships/hyperlink" Target="https://www.cpubenchmark.net/cpu.php?cpu=Intel+Core+i5-8265U+%40+1.60GHz&amp;id=3323" TargetMode="External"/><Relationship Id="rId15" Type="http://schemas.openxmlformats.org/officeDocument/2006/relationships/hyperlink" Target="https://www.cpubenchmark.net/cpu.php?cpu=Intel+Core+i5-8265U+%40+1.60GHz&amp;id=3323" TargetMode="External"/><Relationship Id="rId16" Type="http://schemas.openxmlformats.org/officeDocument/2006/relationships/hyperlink" Target="https://www.cpubenchmark.net/cpu.php?cpu=Intel+Core+i5-8265U+%40+1.60GHz&amp;id=3323" TargetMode="External"/><Relationship Id="rId17" Type="http://schemas.openxmlformats.org/officeDocument/2006/relationships/hyperlink" Target="https://www.cpubenchmark.net/cpu.php?cpu=Intel+Core+i5-1135G7+%40+2.40GHz&amp;id=3830" TargetMode="External"/><Relationship Id="rId18" Type="http://schemas.openxmlformats.org/officeDocument/2006/relationships/hyperlink" Target="https://www.cpubenchmark.net/cpu_lookup.php?cpu=Intel+Core+i3-8130U+%40+2.20GHz&amp;id=3225" TargetMode="External"/><Relationship Id="rId19" Type="http://schemas.openxmlformats.org/officeDocument/2006/relationships/hyperlink" Target="https://www.cpubenchmark.net/cpu.php?cpu=Intel+Core+i7-4500U+%40+1.80GHz&amp;id=1937" TargetMode="External"/><Relationship Id="rId20" Type="http://schemas.openxmlformats.org/officeDocument/2006/relationships/hyperlink" Target="https://www.cpubenchmark.net/cpu.php?cpu=Intel+Core+i7-8750H+%40+2.20GHz&amp;id=3237" TargetMode="External"/><Relationship Id="rId21" Type="http://schemas.openxmlformats.org/officeDocument/2006/relationships/hyperlink" Target="https://www.cpubenchmark.net/cpu.php?cpu=Intel+Core+i7-1165G7+%40+2.80GHz&amp;id=3814" TargetMode="External"/><Relationship Id="rId22" Type="http://schemas.openxmlformats.org/officeDocument/2006/relationships/hyperlink" Target="https://www.cpubenchmark.net/cpu.php?cpu=Intel+Core+i7-1165G7+%40+2.80GHz&amp;id=3814" TargetMode="External"/><Relationship Id="rId23" Type="http://schemas.openxmlformats.org/officeDocument/2006/relationships/hyperlink" Target="https://www.cpubenchmark.net/cpu.php?cpu=Intel+Core+i7-1165G7+%40+2.80GHz&amp;id=3814" TargetMode="External"/><Relationship Id="rId24" Type="http://schemas.openxmlformats.org/officeDocument/2006/relationships/hyperlink" Target="https://www.cpubenchmark.net/cpu.php?cpu=Intel+Core+i7-1165G7+%40+2.80GHz&amp;id=3814" TargetMode="External"/><Relationship Id="rId25" Type="http://schemas.openxmlformats.org/officeDocument/2006/relationships/hyperlink" Target="https://www.cpubenchmark.net/cpu.php?cpu=Intel+Core+i7-1165G7+%40+2.80GHz&amp;id=3814" TargetMode="External"/><Relationship Id="rId26" Type="http://schemas.openxmlformats.org/officeDocument/2006/relationships/hyperlink" Target="https://www.cpubenchmark.net/cpu.php?cpu=Intel+Core+i5-10300H+%40+2.50GHz&amp;id=3646" TargetMode="External"/><Relationship Id="rId27" Type="http://schemas.openxmlformats.org/officeDocument/2006/relationships/hyperlink" Target="https://www.cpubenchmark.net/cpu_lookup.php?cpu=Intel+Core+i3-8130U+%40+2.20GHz&amp;id=3225" TargetMode="External"/><Relationship Id="rId28" Type="http://schemas.openxmlformats.org/officeDocument/2006/relationships/hyperlink" Target="https://www.cpubenchmark.net/cpu_lookup.php?cpu=Intel+Core+i3-8130U+%40+2.20GHz&amp;id=3225" TargetMode="External"/><Relationship Id="rId29" Type="http://schemas.openxmlformats.org/officeDocument/2006/relationships/hyperlink" Target="https://www.cpubenchmark.net/cpu.php?cpu=Intel+Xeon+D-2141I+%40+2.20GHz" TargetMode="External"/><Relationship Id="rId30" Type="http://schemas.openxmlformats.org/officeDocument/2006/relationships/hyperlink" Target="https://www.cpubenchmark.net/cpu.php?cpu=Intel+Xeon+D-2141I+%40+2.20GHz" TargetMode="External"/><Relationship Id="rId31" Type="http://schemas.openxmlformats.org/officeDocument/2006/relationships/hyperlink" Target="https://www.cpubenchmark.net/cpu.php?cpu=Intel+Xeon+D-2141I+%40+2.20GHz" TargetMode="External"/><Relationship Id="rId32" Type="http://schemas.openxmlformats.org/officeDocument/2006/relationships/hyperlink" Target="https://www.cpubenchmark.net/cpu.php?cpu=Intel+Xeon+D-2141I+%40+2.20GHz" TargetMode="External"/><Relationship Id="rId33" Type="http://schemas.openxmlformats.org/officeDocument/2006/relationships/hyperlink" Target="https://www.cpubenchmark.net/cpu.php?cpu=Intel+Xeon+D-2141I+%40+2.20GHz" TargetMode="External"/><Relationship Id="rId34" Type="http://schemas.openxmlformats.org/officeDocument/2006/relationships/hyperlink" Target="https://www.cpubenchmark.net/cpu.php?cpu=Intel+Core+i5-8265U+%40+1.60GHz&amp;id=3323" TargetMode="External"/><Relationship Id="rId35" Type="http://schemas.openxmlformats.org/officeDocument/2006/relationships/hyperlink" Target="https://www.cpubenchmark.net/cpu.php?cpu=Intel+Core+i7-4500U+%40+1.80GHz&amp;id=1937" TargetMode="External"/><Relationship Id="rId36" Type="http://schemas.openxmlformats.org/officeDocument/2006/relationships/hyperlink" Target="https://www.cpubenchmark.net/cpu.php?cpu=Intel+Core+i5-1135G7+%40+2.40GHz&amp;id=3830" TargetMode="External"/><Relationship Id="rId37" Type="http://schemas.openxmlformats.org/officeDocument/2006/relationships/hyperlink" Target="https://www.cpubenchmark.net/cpu.php?cpu=Intel+Core+i5-4300M+%40+2.60GHz" TargetMode="External"/><Relationship Id="rId38" Type="http://schemas.openxmlformats.org/officeDocument/2006/relationships/hyperlink" Target="https://www.cpubenchmark.net/cpu.php?cpu=Intel+Core+i5-4300M+%40+2.60GHz" TargetMode="External"/><Relationship Id="rId39" Type="http://schemas.openxmlformats.org/officeDocument/2006/relationships/hyperlink" Target="https://www.cpubenchmark.net/cpu.php?cpu=Intel+Core+i5-4300M+%40+2.60GHz" TargetMode="External"/><Relationship Id="rId40" Type="http://schemas.openxmlformats.org/officeDocument/2006/relationships/hyperlink" Target="https://www.cpubenchmark.net/cpu.php?cpu=Intel+Core+i5-4300M+%40+2.60GHz" TargetMode="External"/><Relationship Id="rId41" Type="http://schemas.openxmlformats.org/officeDocument/2006/relationships/hyperlink" Target="https://www.cpubenchmark.net/cpu.php?cpu=Intel+Core+i5-4300M+%40+2.60GHz" TargetMode="External"/><Relationship Id="rId42" Type="http://schemas.openxmlformats.org/officeDocument/2006/relationships/hyperlink" Target="https://www.cpubenchmark.net/cpu.php?cpu=Intel+Core+i7-8550U+%40+1.80GHz&amp;id=3064" TargetMode="External"/><Relationship Id="rId43" Type="http://schemas.openxmlformats.org/officeDocument/2006/relationships/hyperlink" Target="https://www.cpubenchmark.net/cpu_lookup.php?cpu=Intel+Core+i5-9300H+%40+2.40GHz&amp;id=3448" TargetMode="External"/><Relationship Id="rId44" Type="http://schemas.openxmlformats.org/officeDocument/2006/relationships/hyperlink" Target="https://www.cpubenchmark.net/cpu.php?cpu=Intel+Core+i7-7700HQ+%40+2.80GHz&amp;id=2906" TargetMode="External"/><Relationship Id="rId45" Type="http://schemas.openxmlformats.org/officeDocument/2006/relationships/hyperlink" Target="https://www.cpubenchmark.net/cpu.php?cpu=Intel+Core+i5-4200U+%40+1.60GHz&amp;id=1947" TargetMode="External"/><Relationship Id="rId46" Type="http://schemas.openxmlformats.org/officeDocument/2006/relationships/hyperlink" Target="https://www.cpubenchmark.net/cpu.php?cpu=Intel+Core+i5-5200U+%40+2.20GHz&amp;id=2440" TargetMode="External"/><Relationship Id="rId47" Type="http://schemas.openxmlformats.org/officeDocument/2006/relationships/hyperlink" Target="https://www.cpubenchmark.net/cpu.php?cpu=Intel+Core+i5-5200U+%40+2.20GHz&amp;id=2440" TargetMode="External"/><Relationship Id="rId48" Type="http://schemas.openxmlformats.org/officeDocument/2006/relationships/hyperlink" Target="https://www.cpubenchmark.net/cpu.php?cpu=Intel+Core+i5-10400F+%40+2.90GHz&amp;id=3767" TargetMode="External"/><Relationship Id="rId49" Type="http://schemas.openxmlformats.org/officeDocument/2006/relationships/hyperlink" Target="https://www.cpubenchmark.net/cpu.php?cpu=Intel+Core+i7-7700K+%40+4.20GHz&amp;id=2874" TargetMode="External"/><Relationship Id="rId50" Type="http://schemas.openxmlformats.org/officeDocument/2006/relationships/hyperlink" Target="https://www.cpubenchmark.net/cpu.php?cpu=Intel+Core+i7-7700K+%40+4.20GHz&amp;id=2874" TargetMode="External"/><Relationship Id="rId51" Type="http://schemas.openxmlformats.org/officeDocument/2006/relationships/hyperlink" Target="https://www.cpubenchmark.net/cpu.php?cpu=Intel+Core+i7-8550U+%40+1.80GHz&amp;id=3064" TargetMode="External"/><Relationship Id="rId52" Type="http://schemas.openxmlformats.org/officeDocument/2006/relationships/hyperlink" Target="https://www.cpubenchmark.net/cpu.php?cpu=Intel+Core+i7-8565U+%40+1.80GHz&amp;id=3308" TargetMode="External"/><Relationship Id="rId53" Type="http://schemas.openxmlformats.org/officeDocument/2006/relationships/hyperlink" Target="https://www.cpubenchmark.net/cpu.php?cpu=Intel+Core+i3-7020U+%40+2.30GHz&amp;id=3255" TargetMode="External"/><Relationship Id="rId54" Type="http://schemas.openxmlformats.org/officeDocument/2006/relationships/hyperlink" Target="https://www.cpubenchmark.net/cpu_lookup.php?cpu=Intel+Core+i3-5005U+%40+2.00GHz&amp;id=2484" TargetMode="External"/><Relationship Id="rId55" Type="http://schemas.openxmlformats.org/officeDocument/2006/relationships/hyperlink" Target="https://www.cpubenchmark.net/cpu.php?cpu=AMD+Ryzen+5+3600&amp;id=3481" TargetMode="External"/><Relationship Id="rId56" Type="http://schemas.openxmlformats.org/officeDocument/2006/relationships/hyperlink" Target="https://www.cpubenchmark.net/cpu.php?cpu=Intel+Core+i5-1135G7+%40+2.40GHz&amp;id=3830" TargetMode="External"/><Relationship Id="rId57" Type="http://schemas.openxmlformats.org/officeDocument/2006/relationships/hyperlink" Target="https://www.cpubenchmark.net/cpu.php?cpu=Intel+Core+i7-6700K+%40+4.00GHz&amp;id=2565" TargetMode="External"/><Relationship Id="rId58" Type="http://schemas.openxmlformats.org/officeDocument/2006/relationships/hyperlink" Target="https://www.cpubenchmark.net/cpu.php?cpu=AMD+FX-6300+Six-Core&amp;id=1781" TargetMode="External"/><Relationship Id="rId59" Type="http://schemas.openxmlformats.org/officeDocument/2006/relationships/hyperlink" Target="https://www.cpubenchmark.net/cpu.php?cpu=AMD+Ryzen+3+3200G&amp;id=3497" TargetMode="External"/><Relationship Id="rId60" Type="http://schemas.openxmlformats.org/officeDocument/2006/relationships/hyperlink" Target="https://www.cpubenchmark.net/cpu.php?cpu=Intel+Core+i5-10210U+%40+1.60GHz&amp;id=3542" TargetMode="External"/><Relationship Id="rId61" Type="http://schemas.openxmlformats.org/officeDocument/2006/relationships/hyperlink" Target="https://www.cpubenchmark.net/cpu_lookup.php?cpu=Intel+Core+i5-1035G1+%40+1.00GHz&amp;id=3558" TargetMode="External"/><Relationship Id="rId62" Type="http://schemas.openxmlformats.org/officeDocument/2006/relationships/hyperlink" Target="https://www.cpubenchmark.net/cpu.php?cpu=Intel+Core+i5-3570+%40+3.40GHz&amp;id=827" TargetMode="External"/><Relationship Id="rId63" Type="http://schemas.openxmlformats.org/officeDocument/2006/relationships/hyperlink" Target="https://www.cpubenchmark.net/cpu_lookup.php?cpu=Intel+Core+i5-10210U+%40+1.60GHz&amp;id=3542" TargetMode="External"/><Relationship Id="rId64" Type="http://schemas.openxmlformats.org/officeDocument/2006/relationships/hyperlink" Target="https://www.cpubenchmark.net/cpu_lookup.php?cpu=Intel+Core+i5-1035G1+%40+1.00GHz&amp;id=3558" TargetMode="External"/><Relationship Id="rId65" Type="http://schemas.openxmlformats.org/officeDocument/2006/relationships/hyperlink" Target="https://www.cpubenchmark.net/cpu_lookup.php?cpu=Intel+Core+i5-9300H+%40+2.40GHz&amp;id=3448" TargetMode="External"/><Relationship Id="rId66" Type="http://schemas.openxmlformats.org/officeDocument/2006/relationships/hyperlink" Target="https://www.cpubenchmark.net/cpu.php?cpu=AMD+Ryzen+5+2400G&amp;id=3183" TargetMode="External"/><Relationship Id="rId67" Type="http://schemas.openxmlformats.org/officeDocument/2006/relationships/hyperlink" Target="https://www.cpubenchmark.net/cpu.php?cpu=Intel+Core+i5-3570+%40+3.40GHz&amp;id=827" TargetMode="External"/><Relationship Id="rId68" Type="http://schemas.openxmlformats.org/officeDocument/2006/relationships/hyperlink" Target="https://www.cpubenchmark.net/cpu.php?cpu=Intel+Core+i5-8265U+%40+1.60GHz&amp;id=3323" TargetMode="External"/><Relationship Id="rId69" Type="http://schemas.openxmlformats.org/officeDocument/2006/relationships/hyperlink" Target="https://www.cpubenchmark.net/cpu.php?cpu=AMD+Ryzen+5+3400G&amp;id=3498" TargetMode="External"/><Relationship Id="rId70" Type="http://schemas.openxmlformats.org/officeDocument/2006/relationships/hyperlink" Target="https://www.cpubenchmark.net/cpu.php?cpu=Intel+Core+i3-4170+%40+3.70GHz&amp;id=2522" TargetMode="External"/><Relationship Id="rId71" Type="http://schemas.openxmlformats.org/officeDocument/2006/relationships/hyperlink" Target="https://www.cpubenchmark.net/cpu.php?cpu=Intel+Core+i7-4500U+%40+1.80GHz&amp;id=1937" TargetMode="External"/><Relationship Id="rId72" Type="http://schemas.openxmlformats.org/officeDocument/2006/relationships/hyperlink" Target="https://www.cpubenchmark.net/cpu.php?cpu=Intel+Core+i7-4500U+%40+1.80GHz&amp;id=1937" TargetMode="External"/><Relationship Id="rId73" Type="http://schemas.openxmlformats.org/officeDocument/2006/relationships/hyperlink" Target="https://www.cpubenchmark.net/cpu.php?cpu=Intel+Core+i7-4500U+%40+1.80GHz&amp;id=1937" TargetMode="External"/><Relationship Id="rId74" Type="http://schemas.openxmlformats.org/officeDocument/2006/relationships/hyperlink" Target="https://www.cpubenchmark.net/cpu.php?cpu=Intel+Core+i7-4500U+%40+1.80GHz&amp;id=1937" TargetMode="External"/><Relationship Id="rId75" Type="http://schemas.openxmlformats.org/officeDocument/2006/relationships/hyperlink" Target="https://www.cpubenchmark.net/cpu.php?cpu=AMD+Ryzen+5+1600&amp;id=2984" TargetMode="External"/><Relationship Id="rId76" Type="http://schemas.openxmlformats.org/officeDocument/2006/relationships/hyperlink" Target="https://www.cpubenchmark.net/cpu.php?cpu=AMD+Ryzen+5+1600&amp;id=2984" TargetMode="External"/><Relationship Id="rId77" Type="http://schemas.openxmlformats.org/officeDocument/2006/relationships/hyperlink" Target="https://www.cpubenchmark.net/cpu.php?cpu=AMD+Ryzen+7+3700U&amp;id=3426" TargetMode="External"/><Relationship Id="rId78" Type="http://schemas.openxmlformats.org/officeDocument/2006/relationships/hyperlink" Target="https://www.cpubenchmark.net/cpu.php?cpu=Intel+Core+i5-8400+%40+2.80GHz&amp;id=3097" TargetMode="External"/><Relationship Id="rId79" Type="http://schemas.openxmlformats.org/officeDocument/2006/relationships/hyperlink" Target="https://www.cpubenchmark.net/cpu.php?cpu=Intel+Core+i5-8400+%40+2.80GHz&amp;id=3097" TargetMode="External"/><Relationship Id="rId80" Type="http://schemas.openxmlformats.org/officeDocument/2006/relationships/hyperlink" Target="https://www.cpubenchmark.net/cpu.php?cpu=Intel+Core+i5-8400+%40+2.80GHz&amp;id=3097" TargetMode="External"/><Relationship Id="rId81" Type="http://schemas.openxmlformats.org/officeDocument/2006/relationships/hyperlink" Target="https://www.cpubenchmark.net/cpu.php?cpu=AMD+Ryzen+5+3500&amp;id=3588" TargetMode="External"/><Relationship Id="rId82" Type="http://schemas.openxmlformats.org/officeDocument/2006/relationships/hyperlink" Target="https://www.cpubenchmark.net/cpu.php?cpu=AMD+Ryzen+5+3500U&amp;id=3421" TargetMode="External"/><Relationship Id="rId83" Type="http://schemas.openxmlformats.org/officeDocument/2006/relationships/hyperlink" Target="https://www.cpubenchmark.net/cpu.php?cpu=Intel+Core+i7-12700&amp;id=4669" TargetMode="External"/><Relationship Id="rId84" Type="http://schemas.openxmlformats.org/officeDocument/2006/relationships/hyperlink" Target="https://www.cpubenchmark.net/cpu.php?cpu=Intel+Core+i7-12700&amp;id=4669" TargetMode="External"/><Relationship Id="rId85" Type="http://schemas.openxmlformats.org/officeDocument/2006/relationships/hyperlink" Target="https://www.cpubenchmark.net/cpu.php?cpu=Intel+Core+i7-4510U+%40+2.00GHz&amp;id=2248" TargetMode="External"/><Relationship Id="rId86" Type="http://schemas.openxmlformats.org/officeDocument/2006/relationships/hyperlink" Target="https://www.cpubenchmark.net/cpu.php?cpu=Intel+Core+i3-3120M+%40+2.50GHz&amp;id=1442" TargetMode="External"/><Relationship Id="rId87" Type="http://schemas.openxmlformats.org/officeDocument/2006/relationships/hyperlink" Target="https://www.cpubenchmark.net/cpu.php?cpu=Intel+Core+i3-3120M+%40+2.50GHz&amp;id=1442" TargetMode="External"/><Relationship Id="rId88" Type="http://schemas.openxmlformats.org/officeDocument/2006/relationships/hyperlink" Target="https://www.cpubenchmark.net/cpu.php?cpu=Intel+Core+i5-7400+%40+3.00GHz&amp;id=2929" TargetMode="External"/><Relationship Id="rId89" Type="http://schemas.openxmlformats.org/officeDocument/2006/relationships/hyperlink" Target="https://www.cpubenchmark.net/cpu.php?cpu=Intel+Core+i7-10750H+%40+2.60GHz&amp;id=3657" TargetMode="External"/><Relationship Id="rId90" Type="http://schemas.openxmlformats.org/officeDocument/2006/relationships/hyperlink" Target="https://www.cpubenchmark.net/cpu.php?cpu=Apple+M1+Pro+10+Core+3200+MHz&amp;id=4580" TargetMode="External"/><Relationship Id="rId91" Type="http://schemas.openxmlformats.org/officeDocument/2006/relationships/hyperlink" Target="https://www.cpubenchmark.net/cpu.php?cpu=Intel+Core+i7-2630QM+%40+2.00GHz&amp;id=873" TargetMode="External"/><Relationship Id="rId92" Type="http://schemas.openxmlformats.org/officeDocument/2006/relationships/hyperlink" Target="https://www.cpubenchmark.net/cpu.php?cpu=Apple+M1+8+Core+3200+MHz&amp;id=4104" TargetMode="External"/><Relationship Id="rId93" Type="http://schemas.openxmlformats.org/officeDocument/2006/relationships/hyperlink" Target="https://www.cpubenchmark.net/cpu.php?cpu=Intel+Core+i3-7020U+%40+2.30GHz&amp;id=3255" TargetMode="External"/><Relationship Id="rId94" Type="http://schemas.openxmlformats.org/officeDocument/2006/relationships/hyperlink" Target="https://www.cpubenchmark.net/cpu.php?cpu=Intel+Core+i5-8265U+%40+1.60GHz&amp;id=3323" TargetMode="External"/><Relationship Id="rId95" Type="http://schemas.openxmlformats.org/officeDocument/2006/relationships/hyperlink" Target="https://www.cpubenchmark.net/cpu.php?cpu=Intel+Core+i5-7200U+%40+2.50GHz&amp;id=2865" TargetMode="External"/><Relationship Id="rId96" Type="http://schemas.openxmlformats.org/officeDocument/2006/relationships/hyperlink" Target="https://replit.com/languages/c" TargetMode="External"/><Relationship Id="rId97" Type="http://schemas.openxmlformats.org/officeDocument/2006/relationships/hyperlink" Target="https://www.cpubenchmark.net/cpu_lookup.php?cpu=Intel+Core+i7-7700K+4.20GHz&amp;id=2874" TargetMode="External"/><Relationship Id="rId98" Type="http://schemas.openxmlformats.org/officeDocument/2006/relationships/hyperlink" Target="https://www.cpubenchmark.net/cpu.php?cpu=Intel+Core+i3-10105F+%40+3.70GHz&amp;id=4175" TargetMode="External"/><Relationship Id="rId99" Type="http://schemas.openxmlformats.org/officeDocument/2006/relationships/hyperlink" Target="https://www.cpubenchmark.net/cpu.php?cpu=Intel+Core+i5-10300H+%40+2.50GHz&amp;id=3646" TargetMode="External"/><Relationship Id="rId100" Type="http://schemas.openxmlformats.org/officeDocument/2006/relationships/hyperlink" Target="https://www.cpubenchmark.net/cpu_lookup.php?cpu=Intel+Core+i7-8565U+%40+1.80GHz&amp;id=3308" TargetMode="External"/><Relationship Id="rId101" Type="http://schemas.openxmlformats.org/officeDocument/2006/relationships/hyperlink" Target="https://www.cpubenchmark.net/cpu_lookup.php?cpu=AMD+Ryzen+5+3600&amp;id=3481" TargetMode="External"/><Relationship Id="rId102" Type="http://schemas.openxmlformats.org/officeDocument/2006/relationships/hyperlink" Target="https://www.cpubenchmark.net/cpu.php?cpu=Intel+Celeron+N4000+%40+1.10GHz&amp;id=3239" TargetMode="External"/><Relationship Id="rId103" Type="http://schemas.openxmlformats.org/officeDocument/2006/relationships/hyperlink" Target="https://www.cpubenchmark.net/cpu.php?cpu=AMD+Ryzen+7+2700&amp;id=3240" TargetMode="External"/><Relationship Id="rId104" Type="http://schemas.openxmlformats.org/officeDocument/2006/relationships/hyperlink" Target="https://www.cpubenchmark.net/cpu.php?cpu=Intel+Core+i7-8565U+%40+1.80GHz&amp;id=3308" TargetMode="External"/><Relationship Id="rId105" Type="http://schemas.openxmlformats.org/officeDocument/2006/relationships/hyperlink" Target="https://www.cpubenchmark.net/cpu.php?cpu=Intel+Core+i5-1135G7+%40+2.40GHz&amp;id=3830" TargetMode="External"/><Relationship Id="rId106" Type="http://schemas.openxmlformats.org/officeDocument/2006/relationships/hyperlink" Target="https://www.cpubenchmark.net/cpu.php?cpu=Intel+Core+i5-5200U+%40+2.20GHz&amp;id=2440" TargetMode="External"/><Relationship Id="rId107" Type="http://schemas.openxmlformats.org/officeDocument/2006/relationships/hyperlink" Target="https://www.cpubenchmark.net/cpu.php?cpu=Intel+Core+i5-4670+%40+3.40GHz&amp;id=1933" TargetMode="External"/><Relationship Id="rId108" Type="http://schemas.openxmlformats.org/officeDocument/2006/relationships/hyperlink" Target="https://www.cpubenchmark.net/cpu.php?cpu=AMD+Ryzen+5+3400G&amp;id=3498" TargetMode="External"/><Relationship Id="rId109" Type="http://schemas.openxmlformats.org/officeDocument/2006/relationships/hyperlink" Target="https://www.cpubenchmark.net/cpu.php?cpu=Intel+Core+i5-2400+%40+3.10GHz&amp;id=793" TargetMode="External"/><Relationship Id="rId110" Type="http://schemas.openxmlformats.org/officeDocument/2006/relationships/hyperlink" Target="https://www.cpubenchmark.net/cpu.php?cpu=Intel+Core+i5-9400F&amp;id=3397" TargetMode="External"/><Relationship Id="rId111" Type="http://schemas.openxmlformats.org/officeDocument/2006/relationships/hyperlink" Target="https://www.cpubenchmark.net/cpu.php?cpu=Intel+Core+i3-4170+%40+3.70GHz&amp;id=2522" TargetMode="External"/><Relationship Id="rId112" Type="http://schemas.openxmlformats.org/officeDocument/2006/relationships/hyperlink" Target="https://www.cpubenchmark.net/cpu.php?cpu=Intel+Core+i5-8265U+%40+1.60GHz&amp;id=3323" TargetMode="External"/><Relationship Id="rId113" Type="http://schemas.openxmlformats.org/officeDocument/2006/relationships/hyperlink" Target="https://www.cpubenchmark.net/cpu.php?cpu=Intel+Core+i5-8257U+%40+1.40GHz&amp;id=3605" TargetMode="External"/><Relationship Id="rId114" Type="http://schemas.openxmlformats.org/officeDocument/2006/relationships/hyperlink" Target="https://www.cpubenchmark.net/cpu.php?cpu=Intel+Core+i7-11800H+%40+2.30GHz&amp;id=4358" TargetMode="External"/><Relationship Id="rId115" Type="http://schemas.openxmlformats.org/officeDocument/2006/relationships/hyperlink" Target="https://www.cpubenchmark.net/cpu.php?cpu=AMD+Ryzen+5+5500U&amp;id=4141" TargetMode="External"/><Relationship Id="rId116" Type="http://schemas.openxmlformats.org/officeDocument/2006/relationships/hyperlink" Target="https://www.cpubenchmark.net/cpu.php?cpu=Intel+Core+i5-10300H+%40+2.50GHz&amp;id=3646" TargetMode="External"/><Relationship Id="rId117" Type="http://schemas.openxmlformats.org/officeDocument/2006/relationships/hyperlink" Target="https://www.cpubenchmark.net/cpu.php?cpu=AMD+Ryzen+5+3500U&amp;id=342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cpubenchmark.net/cpu.php?cpu=Intel+Core+i5-4300M+%40+2.60GHz" TargetMode="External"/><Relationship Id="rId2" Type="http://schemas.openxmlformats.org/officeDocument/2006/relationships/hyperlink" Target="https://www.cpubenchmark.net/cpu.php?cpu=Intel+Core+i5-4300M+%40+2.60GHz" TargetMode="External"/><Relationship Id="rId3" Type="http://schemas.openxmlformats.org/officeDocument/2006/relationships/hyperlink" Target="https://www.cpubenchmark.net/cpu.php?cpu=Intel+Core+i5-4300M+%40+2.60GHz" TargetMode="External"/><Relationship Id="rId4" Type="http://schemas.openxmlformats.org/officeDocument/2006/relationships/hyperlink" Target="https://www.cpubenchmark.net/cpu.php?cpu=Intel+Core+i5-4300M+%40+2.60GHz" TargetMode="External"/><Relationship Id="rId5" Type="http://schemas.openxmlformats.org/officeDocument/2006/relationships/hyperlink" Target="https://www.cpubenchmark.net/cpu.php?cpu=Intel+Core+i5-4300M+%40+2.60GHz" TargetMode="External"/><Relationship Id="rId6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cpubenchmark.net/cpu.php?cpu=Intel+Core+i7-4500U+%40+1.80GHz&amp;id=1937" TargetMode="External"/><Relationship Id="rId2" Type="http://schemas.openxmlformats.org/officeDocument/2006/relationships/hyperlink" Target="https://www.cpubenchmark.net/cpu.php?cpu=Intel+Core+i7-4500U+%40+1.80GHz&amp;id=1937" TargetMode="External"/><Relationship Id="rId3" Type="http://schemas.openxmlformats.org/officeDocument/2006/relationships/hyperlink" Target="https://www.cpubenchmark.net/cpu.php?cpu=Intel+Core+i7-4500U+%40+1.80GHz&amp;id=1937" TargetMode="External"/><Relationship Id="rId4" Type="http://schemas.openxmlformats.org/officeDocument/2006/relationships/hyperlink" Target="https://www.cpubenchmark.net/cpu.php?cpu=Intel+Core+i7-4500U+%40+1.80GHz&amp;id=1937" TargetMode="External"/><Relationship Id="rId5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cpubenchmark.net/cpu.php?cpu=Intel+Core+i7-4500U+%40+1.80GHz&amp;id=1937" TargetMode="External"/><Relationship Id="rId2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cpubenchmark.net/cpu.php?cpu=Intel+Core+i7-4500U+%40+1.80GHz&amp;id=1937" TargetMode="External"/><Relationship Id="rId2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0.75"/>
    <col collapsed="false" customWidth="true" hidden="false" outlineLevel="0" max="2" min="2" style="0" width="4.75"/>
    <col collapsed="false" customWidth="true" hidden="false" outlineLevel="0" max="3" min="3" style="0" width="77.13"/>
    <col collapsed="false" customWidth="true" hidden="false" outlineLevel="0" max="9" min="9" style="0" width="62.38"/>
    <col collapsed="false" customWidth="true" hidden="false" outlineLevel="0" max="10" min="10" style="0" width="19.63"/>
    <col collapsed="false" customWidth="true" hidden="false" outlineLevel="0" max="33" min="33" style="0" width="44"/>
    <col collapsed="false" customWidth="true" hidden="false" outlineLevel="0" max="34" min="34" style="0" width="46.75"/>
  </cols>
  <sheetData>
    <row r="1" customFormat="false" ht="50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K1" s="2" t="n">
        <v>1000000</v>
      </c>
      <c r="L1" s="2"/>
      <c r="M1" s="2" t="n">
        <v>2000000</v>
      </c>
      <c r="N1" s="2"/>
      <c r="O1" s="2" t="n">
        <v>5000000</v>
      </c>
      <c r="P1" s="2"/>
      <c r="Q1" s="2" t="n">
        <v>10000000</v>
      </c>
      <c r="R1" s="2"/>
      <c r="S1" s="2" t="n">
        <v>20000000</v>
      </c>
      <c r="T1" s="2"/>
      <c r="U1" s="2" t="n">
        <v>50000000</v>
      </c>
      <c r="V1" s="2"/>
      <c r="W1" s="2" t="n">
        <v>100000000</v>
      </c>
      <c r="X1" s="2"/>
      <c r="Y1" s="2" t="n">
        <v>200000000</v>
      </c>
      <c r="Z1" s="2"/>
      <c r="AA1" s="2" t="n">
        <v>500000000</v>
      </c>
      <c r="AB1" s="2"/>
      <c r="AC1" s="2" t="n">
        <v>1000000000</v>
      </c>
      <c r="AD1" s="2"/>
      <c r="AE1" s="2" t="n">
        <v>2000000000</v>
      </c>
      <c r="AF1" s="2"/>
      <c r="AG1" s="3"/>
      <c r="AH1" s="3"/>
    </row>
    <row r="2" customFormat="false" ht="50.2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3" t="s">
        <v>11</v>
      </c>
      <c r="L2" s="5" t="s">
        <v>12</v>
      </c>
      <c r="M2" s="3" t="s">
        <v>11</v>
      </c>
      <c r="N2" s="5" t="s">
        <v>12</v>
      </c>
      <c r="O2" s="3" t="s">
        <v>11</v>
      </c>
      <c r="P2" s="5" t="s">
        <v>12</v>
      </c>
      <c r="Q2" s="3" t="s">
        <v>11</v>
      </c>
      <c r="R2" s="5" t="s">
        <v>12</v>
      </c>
      <c r="S2" s="3" t="s">
        <v>11</v>
      </c>
      <c r="T2" s="5" t="s">
        <v>12</v>
      </c>
      <c r="U2" s="3" t="s">
        <v>11</v>
      </c>
      <c r="V2" s="5" t="s">
        <v>12</v>
      </c>
      <c r="W2" s="3" t="s">
        <v>11</v>
      </c>
      <c r="X2" s="5" t="s">
        <v>12</v>
      </c>
      <c r="Y2" s="3" t="s">
        <v>11</v>
      </c>
      <c r="Z2" s="5" t="s">
        <v>12</v>
      </c>
      <c r="AA2" s="3" t="s">
        <v>11</v>
      </c>
      <c r="AB2" s="5" t="s">
        <v>12</v>
      </c>
      <c r="AC2" s="3" t="s">
        <v>11</v>
      </c>
      <c r="AD2" s="5" t="s">
        <v>12</v>
      </c>
      <c r="AE2" s="3" t="s">
        <v>11</v>
      </c>
      <c r="AF2" s="5" t="s">
        <v>12</v>
      </c>
      <c r="AG2" s="3" t="s">
        <v>13</v>
      </c>
      <c r="AH2" s="3" t="s">
        <v>14</v>
      </c>
    </row>
    <row r="3" customFormat="false" ht="15.75" hidden="false" customHeight="false" outlineLevel="0" collapsed="false">
      <c r="A3" s="4" t="n">
        <v>1025407403</v>
      </c>
      <c r="B3" s="4" t="n">
        <v>2021</v>
      </c>
      <c r="C3" s="6" t="s">
        <v>15</v>
      </c>
      <c r="D3" s="4" t="n">
        <v>2539</v>
      </c>
      <c r="E3" s="4" t="s">
        <v>16</v>
      </c>
      <c r="F3" s="4" t="n">
        <v>1600</v>
      </c>
      <c r="G3" s="4" t="n">
        <v>8</v>
      </c>
      <c r="H3" s="4" t="n">
        <v>1</v>
      </c>
      <c r="I3" s="4" t="s">
        <v>17</v>
      </c>
      <c r="K3" s="4" t="n">
        <v>113906080</v>
      </c>
      <c r="L3" s="7" t="n">
        <v>194674</v>
      </c>
      <c r="M3" s="4" t="n">
        <v>91285378</v>
      </c>
      <c r="N3" s="7" t="n">
        <v>398654</v>
      </c>
      <c r="O3" s="4" t="n">
        <v>696149962</v>
      </c>
      <c r="P3" s="7" t="n">
        <v>1065671</v>
      </c>
      <c r="Q3" s="4" t="n">
        <v>568694585</v>
      </c>
      <c r="R3" s="7" t="n">
        <v>2207412</v>
      </c>
      <c r="S3" s="4" t="n">
        <v>1115252812</v>
      </c>
      <c r="T3" s="7" t="n">
        <v>4308422</v>
      </c>
      <c r="U3" s="4" t="n">
        <v>1114617535</v>
      </c>
      <c r="V3" s="7" t="n">
        <v>11336399</v>
      </c>
      <c r="W3" s="4" t="n">
        <v>1745409427</v>
      </c>
      <c r="X3" s="7" t="n">
        <v>23518224</v>
      </c>
      <c r="Y3" s="4" t="n">
        <v>351291887</v>
      </c>
      <c r="Z3" s="7" t="n">
        <v>48851372</v>
      </c>
      <c r="AA3" s="4" t="n">
        <v>1445046320</v>
      </c>
      <c r="AB3" s="7" t="n">
        <v>128490825</v>
      </c>
      <c r="AC3" s="4" t="n">
        <v>1552437745</v>
      </c>
      <c r="AD3" s="7" t="n">
        <v>149754684</v>
      </c>
    </row>
    <row r="4" customFormat="false" ht="15.75" hidden="false" customHeight="false" outlineLevel="0" collapsed="false">
      <c r="A4" s="4" t="n">
        <v>1025407403</v>
      </c>
      <c r="B4" s="4" t="n">
        <v>2021</v>
      </c>
      <c r="C4" s="6" t="s">
        <v>15</v>
      </c>
      <c r="D4" s="4" t="n">
        <v>2539</v>
      </c>
      <c r="E4" s="4" t="s">
        <v>16</v>
      </c>
      <c r="F4" s="4" t="n">
        <v>1600</v>
      </c>
      <c r="G4" s="4" t="n">
        <v>8</v>
      </c>
      <c r="H4" s="4" t="n">
        <v>1</v>
      </c>
      <c r="I4" s="4" t="s">
        <v>17</v>
      </c>
      <c r="K4" s="4" t="n">
        <v>113906080</v>
      </c>
      <c r="L4" s="4" t="n">
        <v>187442</v>
      </c>
      <c r="M4" s="4" t="n">
        <v>91285378</v>
      </c>
      <c r="N4" s="4" t="n">
        <v>405060</v>
      </c>
      <c r="O4" s="4" t="n">
        <v>696149962</v>
      </c>
      <c r="P4" s="4" t="n">
        <v>1070067</v>
      </c>
      <c r="Q4" s="4" t="n">
        <v>568694585</v>
      </c>
      <c r="R4" s="4" t="n">
        <v>2102861</v>
      </c>
      <c r="S4" s="4" t="n">
        <v>1115252812</v>
      </c>
      <c r="T4" s="4" t="n">
        <v>4286744</v>
      </c>
      <c r="U4" s="4" t="n">
        <v>1114617535</v>
      </c>
      <c r="V4" s="4" t="n">
        <v>11292961</v>
      </c>
      <c r="W4" s="4" t="n">
        <v>1745409427</v>
      </c>
      <c r="X4" s="4" t="n">
        <v>23505988</v>
      </c>
      <c r="Y4" s="4" t="n">
        <v>351291887</v>
      </c>
      <c r="Z4" s="4" t="n">
        <v>48940440</v>
      </c>
      <c r="AA4" s="4" t="n">
        <v>1445046320</v>
      </c>
      <c r="AB4" s="4" t="n">
        <v>128711149</v>
      </c>
      <c r="AC4" s="4" t="n">
        <v>1552437745</v>
      </c>
      <c r="AD4" s="4" t="n">
        <v>149984972</v>
      </c>
      <c r="AG4" s="4" t="s">
        <v>18</v>
      </c>
      <c r="AH4" s="4"/>
    </row>
    <row r="5" customFormat="false" ht="15.75" hidden="false" customHeight="false" outlineLevel="0" collapsed="false">
      <c r="A5" s="4" t="n">
        <v>1025407403</v>
      </c>
      <c r="B5" s="4" t="n">
        <v>2021</v>
      </c>
      <c r="C5" s="6" t="s">
        <v>15</v>
      </c>
      <c r="D5" s="4" t="n">
        <v>2539</v>
      </c>
      <c r="E5" s="4" t="s">
        <v>16</v>
      </c>
      <c r="F5" s="4" t="n">
        <v>1600</v>
      </c>
      <c r="G5" s="4" t="n">
        <v>8</v>
      </c>
      <c r="H5" s="4" t="n">
        <v>1</v>
      </c>
      <c r="I5" s="4" t="s">
        <v>17</v>
      </c>
      <c r="K5" s="4" t="n">
        <v>113906080</v>
      </c>
      <c r="L5" s="4" t="n">
        <v>174785</v>
      </c>
      <c r="M5" s="4" t="n">
        <v>91285378</v>
      </c>
      <c r="N5" s="4" t="n">
        <v>368696</v>
      </c>
      <c r="O5" s="4" t="n">
        <v>696149962</v>
      </c>
      <c r="P5" s="4" t="n">
        <v>981072</v>
      </c>
      <c r="Q5" s="4" t="n">
        <v>568694585</v>
      </c>
      <c r="R5" s="4" t="n">
        <v>2060868</v>
      </c>
      <c r="S5" s="4" t="n">
        <v>1115252812</v>
      </c>
      <c r="T5" s="4" t="n">
        <v>4301715</v>
      </c>
      <c r="U5" s="4" t="n">
        <v>1114617535</v>
      </c>
      <c r="V5" s="4" t="n">
        <v>11363809</v>
      </c>
      <c r="W5" s="4" t="n">
        <v>1745409427</v>
      </c>
      <c r="X5" s="4" t="n">
        <v>23696058</v>
      </c>
      <c r="Y5" s="4" t="n">
        <v>351291887</v>
      </c>
      <c r="Z5" s="4" t="n">
        <v>49167994</v>
      </c>
      <c r="AA5" s="4" t="n">
        <v>1445046320</v>
      </c>
      <c r="AB5" s="4" t="n">
        <v>128941914</v>
      </c>
      <c r="AC5" s="4" t="n">
        <v>1552437745</v>
      </c>
      <c r="AD5" s="4" t="n">
        <v>149502714</v>
      </c>
      <c r="AE5" s="4" t="n">
        <v>865725624</v>
      </c>
      <c r="AF5" s="4" t="n">
        <v>1309626198</v>
      </c>
      <c r="AG5" s="4" t="s">
        <v>18</v>
      </c>
      <c r="AH5" s="4"/>
    </row>
    <row r="6" customFormat="false" ht="15.75" hidden="false" customHeight="false" outlineLevel="0" collapsed="false">
      <c r="A6" s="4" t="n">
        <v>1025407403</v>
      </c>
      <c r="B6" s="4" t="n">
        <v>2021</v>
      </c>
      <c r="C6" s="6" t="s">
        <v>19</v>
      </c>
      <c r="D6" s="4" t="n">
        <v>2539</v>
      </c>
      <c r="E6" s="4" t="s">
        <v>20</v>
      </c>
      <c r="F6" s="4" t="n">
        <v>-1</v>
      </c>
      <c r="G6" s="4" t="n">
        <v>8</v>
      </c>
      <c r="H6" s="4" t="n">
        <v>-1</v>
      </c>
      <c r="I6" s="4" t="s">
        <v>17</v>
      </c>
      <c r="J6" s="4" t="s">
        <v>21</v>
      </c>
      <c r="K6" s="4" t="n">
        <v>113906080</v>
      </c>
      <c r="L6" s="4" t="s">
        <v>20</v>
      </c>
      <c r="M6" s="4" t="n">
        <v>91285378</v>
      </c>
      <c r="N6" s="4" t="s">
        <v>20</v>
      </c>
      <c r="O6" s="4" t="n">
        <v>696149962</v>
      </c>
      <c r="P6" s="4" t="s">
        <v>20</v>
      </c>
      <c r="Q6" s="4" t="n">
        <v>568694585</v>
      </c>
      <c r="R6" s="4" t="s">
        <v>20</v>
      </c>
      <c r="S6" s="4" t="n">
        <v>1115252812</v>
      </c>
      <c r="T6" s="4" t="s">
        <v>20</v>
      </c>
      <c r="U6" s="4" t="n">
        <v>1114617535</v>
      </c>
      <c r="V6" s="4" t="s">
        <v>20</v>
      </c>
      <c r="W6" s="4" t="n">
        <v>1745409427</v>
      </c>
      <c r="X6" s="4" t="s">
        <v>20</v>
      </c>
      <c r="Y6" s="4" t="n">
        <v>351291887</v>
      </c>
      <c r="Z6" s="4" t="s">
        <v>20</v>
      </c>
      <c r="AA6" s="4" t="n">
        <v>1445046320</v>
      </c>
      <c r="AB6" s="4" t="s">
        <v>22</v>
      </c>
      <c r="AG6" s="4" t="s">
        <v>23</v>
      </c>
      <c r="AH6" s="4"/>
    </row>
    <row r="7" customFormat="false" ht="15.75" hidden="false" customHeight="false" outlineLevel="0" collapsed="false">
      <c r="A7" s="4" t="n">
        <v>1025407403</v>
      </c>
      <c r="B7" s="4" t="n">
        <v>2021</v>
      </c>
      <c r="C7" s="6" t="s">
        <v>15</v>
      </c>
      <c r="D7" s="4" t="n">
        <v>2539</v>
      </c>
      <c r="E7" s="4" t="s">
        <v>16</v>
      </c>
      <c r="F7" s="4" t="n">
        <v>1600</v>
      </c>
      <c r="G7" s="4" t="n">
        <v>8</v>
      </c>
      <c r="H7" s="4" t="n">
        <v>1</v>
      </c>
      <c r="I7" s="4" t="s">
        <v>17</v>
      </c>
      <c r="J7" s="4" t="s">
        <v>21</v>
      </c>
      <c r="K7" s="4" t="n">
        <v>113906080</v>
      </c>
      <c r="L7" s="4" t="n">
        <v>181221</v>
      </c>
      <c r="M7" s="4" t="n">
        <v>91285378</v>
      </c>
      <c r="N7" s="4" t="n">
        <v>366232</v>
      </c>
      <c r="O7" s="4" t="n">
        <v>696149962</v>
      </c>
      <c r="P7" s="4" t="n">
        <v>981735</v>
      </c>
      <c r="Q7" s="4" t="n">
        <v>568694585</v>
      </c>
      <c r="R7" s="4" t="n">
        <v>2053736</v>
      </c>
      <c r="S7" s="4" t="n">
        <v>1115252812</v>
      </c>
      <c r="T7" s="4" t="n">
        <v>4289579</v>
      </c>
      <c r="U7" s="4" t="n">
        <v>1114617535</v>
      </c>
      <c r="V7" s="4" t="n">
        <v>11302959</v>
      </c>
      <c r="W7" s="4" t="n">
        <v>1745409427</v>
      </c>
      <c r="X7" s="4" t="n">
        <v>23535343</v>
      </c>
      <c r="Y7" s="4" t="n">
        <v>351291887</v>
      </c>
      <c r="Z7" s="4" t="n">
        <v>48893509</v>
      </c>
      <c r="AA7" s="4" t="n">
        <v>1445046320</v>
      </c>
      <c r="AB7" s="4" t="n">
        <v>128680322</v>
      </c>
      <c r="AC7" s="4" t="n">
        <v>1552437745</v>
      </c>
      <c r="AD7" s="4" t="n">
        <v>149252631</v>
      </c>
      <c r="AE7" s="4" t="n">
        <v>865725624</v>
      </c>
      <c r="AF7" s="4" t="n">
        <v>1284245983</v>
      </c>
      <c r="AG7" s="6" t="s">
        <v>24</v>
      </c>
      <c r="AH7" s="4"/>
    </row>
    <row r="8" customFormat="false" ht="15.75" hidden="false" customHeight="false" outlineLevel="0" collapsed="false">
      <c r="A8" s="4" t="n">
        <v>1025407403</v>
      </c>
      <c r="B8" s="4" t="n">
        <v>2021</v>
      </c>
      <c r="C8" s="6" t="s">
        <v>15</v>
      </c>
      <c r="D8" s="4" t="n">
        <v>2539</v>
      </c>
      <c r="E8" s="4" t="s">
        <v>16</v>
      </c>
      <c r="F8" s="4" t="n">
        <v>1600</v>
      </c>
      <c r="G8" s="4" t="n">
        <v>8</v>
      </c>
      <c r="H8" s="4" t="n">
        <v>1</v>
      </c>
      <c r="I8" s="4" t="s">
        <v>17</v>
      </c>
      <c r="J8" s="4" t="s">
        <v>21</v>
      </c>
      <c r="K8" s="4" t="n">
        <v>113906080</v>
      </c>
      <c r="L8" s="4" t="n">
        <v>200784</v>
      </c>
      <c r="M8" s="4" t="n">
        <v>91285378</v>
      </c>
      <c r="N8" s="4" t="n">
        <v>390104</v>
      </c>
      <c r="O8" s="4" t="n">
        <v>696149962</v>
      </c>
      <c r="P8" s="4" t="n">
        <v>1054655</v>
      </c>
      <c r="Q8" s="4" t="n">
        <v>568694585</v>
      </c>
      <c r="R8" s="4" t="n">
        <v>2208823</v>
      </c>
      <c r="S8" s="4" t="n">
        <v>1115252812</v>
      </c>
      <c r="T8" s="4" t="n">
        <v>4519634</v>
      </c>
      <c r="U8" s="4" t="n">
        <v>1114617535</v>
      </c>
      <c r="V8" s="4" t="n">
        <v>11844491</v>
      </c>
      <c r="W8" s="4" t="n">
        <v>1745409427</v>
      </c>
      <c r="X8" s="4" t="n">
        <v>24635378</v>
      </c>
      <c r="Y8" s="4" t="n">
        <v>351291887</v>
      </c>
      <c r="Z8" s="4" t="n">
        <v>51274314</v>
      </c>
      <c r="AA8" s="4" t="n">
        <v>1445046320</v>
      </c>
      <c r="AB8" s="4" t="n">
        <v>144793977</v>
      </c>
      <c r="AC8" s="4" t="n">
        <v>1552437745</v>
      </c>
      <c r="AD8" s="4" t="n">
        <v>158702707</v>
      </c>
      <c r="AG8" s="4" t="s">
        <v>25</v>
      </c>
      <c r="AH8" s="4"/>
    </row>
    <row r="9" customFormat="false" ht="15.75" hidden="false" customHeight="false" outlineLevel="0" collapsed="false">
      <c r="A9" s="4" t="n">
        <v>1025407403</v>
      </c>
      <c r="B9" s="4" t="n">
        <v>2021</v>
      </c>
      <c r="C9" s="6" t="s">
        <v>15</v>
      </c>
      <c r="D9" s="4" t="n">
        <v>2539</v>
      </c>
      <c r="E9" s="4" t="s">
        <v>16</v>
      </c>
      <c r="F9" s="4" t="n">
        <v>1600</v>
      </c>
      <c r="G9" s="4" t="n">
        <v>8</v>
      </c>
      <c r="H9" s="4" t="n">
        <v>1</v>
      </c>
      <c r="I9" s="4" t="s">
        <v>17</v>
      </c>
      <c r="J9" s="4" t="s">
        <v>21</v>
      </c>
      <c r="K9" s="4" t="n">
        <v>113906080</v>
      </c>
      <c r="L9" s="4" t="n">
        <v>175779</v>
      </c>
      <c r="M9" s="4" t="n">
        <v>91285378</v>
      </c>
      <c r="N9" s="4" t="n">
        <v>369056</v>
      </c>
      <c r="O9" s="4" t="n">
        <v>696149962</v>
      </c>
      <c r="P9" s="4" t="n">
        <v>979412</v>
      </c>
      <c r="Q9" s="4" t="n">
        <v>568694585</v>
      </c>
      <c r="R9" s="4" t="n">
        <v>2097989</v>
      </c>
      <c r="S9" s="4" t="n">
        <v>1115252812</v>
      </c>
      <c r="T9" s="4" t="n">
        <v>4358937</v>
      </c>
      <c r="U9" s="4" t="n">
        <v>1114617535</v>
      </c>
      <c r="V9" s="4" t="n">
        <v>11359647</v>
      </c>
      <c r="W9" s="4" t="n">
        <v>1745409427</v>
      </c>
      <c r="X9" s="4" t="n">
        <v>23592274</v>
      </c>
      <c r="Y9" s="4" t="n">
        <v>351291887</v>
      </c>
      <c r="Z9" s="4" t="n">
        <v>49309487</v>
      </c>
      <c r="AA9" s="4" t="n">
        <v>1445046320</v>
      </c>
      <c r="AB9" s="4" t="n">
        <v>128511792</v>
      </c>
      <c r="AC9" s="4" t="n">
        <v>1552437745</v>
      </c>
      <c r="AD9" s="4" t="n">
        <v>149071580</v>
      </c>
      <c r="AE9" s="4" t="n">
        <v>865725624</v>
      </c>
      <c r="AF9" s="4" t="n">
        <v>1340494450</v>
      </c>
      <c r="AG9" s="4" t="s">
        <v>26</v>
      </c>
      <c r="AH9" s="4"/>
    </row>
    <row r="10" customFormat="false" ht="15.75" hidden="false" customHeight="false" outlineLevel="0" collapsed="false">
      <c r="A10" s="4" t="n">
        <v>1177077336</v>
      </c>
      <c r="B10" s="4" t="n">
        <v>2021</v>
      </c>
      <c r="C10" s="6" t="s">
        <v>27</v>
      </c>
      <c r="D10" s="4" t="n">
        <v>3682</v>
      </c>
      <c r="E10" s="4" t="s">
        <v>28</v>
      </c>
      <c r="F10" s="4" t="n">
        <v>2400</v>
      </c>
      <c r="G10" s="4" t="n">
        <v>12</v>
      </c>
      <c r="H10" s="4" t="n">
        <v>2</v>
      </c>
      <c r="I10" s="4" t="s">
        <v>29</v>
      </c>
      <c r="J10" s="4" t="s">
        <v>21</v>
      </c>
      <c r="K10" s="4" t="n">
        <v>113906080</v>
      </c>
      <c r="L10" s="4" t="n">
        <v>34361</v>
      </c>
      <c r="M10" s="4" t="n">
        <v>91285378</v>
      </c>
      <c r="N10" s="4" t="n">
        <v>63408</v>
      </c>
      <c r="O10" s="4" t="n">
        <v>696149962</v>
      </c>
      <c r="P10" s="4" t="n">
        <v>322547</v>
      </c>
      <c r="Q10" s="4" t="n">
        <v>568694585</v>
      </c>
      <c r="R10" s="4" t="n">
        <v>543533</v>
      </c>
      <c r="S10" s="4" t="n">
        <v>1115252812</v>
      </c>
      <c r="T10" s="4" t="n">
        <v>828203</v>
      </c>
      <c r="U10" s="4" t="n">
        <v>1114617535</v>
      </c>
      <c r="V10" s="4" t="n">
        <v>1483271</v>
      </c>
      <c r="W10" s="4" t="n">
        <v>1745409427</v>
      </c>
      <c r="X10" s="4" t="n">
        <v>2593252</v>
      </c>
      <c r="Y10" s="4" t="n">
        <v>351291887</v>
      </c>
      <c r="Z10" s="4" t="n">
        <v>5656469</v>
      </c>
      <c r="AA10" s="4" t="n">
        <v>1445046320</v>
      </c>
      <c r="AB10" s="4" t="n">
        <v>11088900</v>
      </c>
      <c r="AC10" s="4" t="n">
        <v>1552437745</v>
      </c>
      <c r="AD10" s="4" t="n">
        <v>22287495</v>
      </c>
      <c r="AE10" s="4" t="n">
        <v>865725624</v>
      </c>
      <c r="AF10" s="4" t="n">
        <v>34556982</v>
      </c>
      <c r="AG10" s="4" t="s">
        <v>30</v>
      </c>
      <c r="AH10" s="4"/>
    </row>
    <row r="11" customFormat="false" ht="15.75" hidden="false" customHeight="false" outlineLevel="0" collapsed="false">
      <c r="A11" s="8" t="n">
        <v>1177077336</v>
      </c>
      <c r="B11" s="4" t="n">
        <v>2021</v>
      </c>
      <c r="C11" s="6" t="s">
        <v>27</v>
      </c>
      <c r="D11" s="4" t="n">
        <v>3682</v>
      </c>
      <c r="E11" s="4" t="s">
        <v>28</v>
      </c>
      <c r="F11" s="4" t="n">
        <v>2400</v>
      </c>
      <c r="G11" s="4" t="n">
        <v>12</v>
      </c>
      <c r="H11" s="4" t="n">
        <v>2</v>
      </c>
      <c r="I11" s="4" t="s">
        <v>29</v>
      </c>
      <c r="J11" s="4" t="s">
        <v>21</v>
      </c>
      <c r="K11" s="4" t="n">
        <v>113906080</v>
      </c>
      <c r="L11" s="4" t="n">
        <v>19987</v>
      </c>
      <c r="M11" s="4" t="n">
        <v>91285378</v>
      </c>
      <c r="N11" s="4" t="n">
        <v>41505</v>
      </c>
      <c r="O11" s="4" t="n">
        <v>696149962</v>
      </c>
      <c r="P11" s="4" t="n">
        <v>150617</v>
      </c>
      <c r="Q11" s="4" t="n">
        <v>568694585</v>
      </c>
      <c r="R11" s="4" t="n">
        <v>155074</v>
      </c>
      <c r="S11" s="4" t="n">
        <v>1115252812</v>
      </c>
      <c r="T11" s="4" t="n">
        <v>462823</v>
      </c>
      <c r="U11" s="4" t="n">
        <v>1114617535</v>
      </c>
      <c r="V11" s="4" t="n">
        <v>651883</v>
      </c>
      <c r="W11" s="4" t="n">
        <v>1745409427</v>
      </c>
      <c r="X11" s="4" t="n">
        <v>1485033</v>
      </c>
      <c r="Y11" s="4" t="n">
        <v>351291887</v>
      </c>
      <c r="Z11" s="4" t="n">
        <v>3141525</v>
      </c>
      <c r="AA11" s="4" t="n">
        <v>1445046320</v>
      </c>
      <c r="AB11" s="4" t="n">
        <v>6237761</v>
      </c>
      <c r="AC11" s="4" t="n">
        <v>1552437745</v>
      </c>
      <c r="AD11" s="4" t="n">
        <v>11439862</v>
      </c>
      <c r="AE11" s="4" t="n">
        <v>865725624</v>
      </c>
      <c r="AF11" s="4" t="n">
        <v>31687373</v>
      </c>
      <c r="AG11" s="4" t="s">
        <v>30</v>
      </c>
      <c r="AH11" s="4"/>
    </row>
    <row r="12" customFormat="false" ht="15.75" hidden="false" customHeight="false" outlineLevel="0" collapsed="false">
      <c r="A12" s="8" t="n">
        <v>1177077336</v>
      </c>
      <c r="B12" s="4" t="n">
        <v>2021</v>
      </c>
      <c r="C12" s="6" t="s">
        <v>31</v>
      </c>
      <c r="D12" s="4" t="n">
        <v>10174</v>
      </c>
      <c r="E12" s="4" t="s">
        <v>28</v>
      </c>
      <c r="F12" s="4" t="n">
        <v>2667</v>
      </c>
      <c r="G12" s="4" t="n">
        <v>8</v>
      </c>
      <c r="H12" s="4" t="n">
        <v>1</v>
      </c>
      <c r="I12" s="4" t="s">
        <v>29</v>
      </c>
      <c r="J12" s="4" t="s">
        <v>21</v>
      </c>
      <c r="K12" s="4" t="n">
        <v>113906080</v>
      </c>
      <c r="L12" s="4" t="n">
        <v>20615</v>
      </c>
      <c r="M12" s="4" t="n">
        <v>91285378</v>
      </c>
      <c r="N12" s="4" t="n">
        <v>30883</v>
      </c>
      <c r="O12" s="4" t="n">
        <v>696149962</v>
      </c>
      <c r="P12" s="4" t="n">
        <v>97816</v>
      </c>
      <c r="Q12" s="4" t="n">
        <v>568694585</v>
      </c>
      <c r="R12" s="4" t="n">
        <v>182056</v>
      </c>
      <c r="S12" s="4" t="n">
        <v>1115252812</v>
      </c>
      <c r="T12" s="4" t="n">
        <v>359077</v>
      </c>
      <c r="U12" s="4" t="n">
        <v>1114617535</v>
      </c>
      <c r="V12" s="4" t="n">
        <v>432179</v>
      </c>
      <c r="W12" s="4" t="n">
        <v>1745409427</v>
      </c>
      <c r="X12" s="4" t="n">
        <v>1039838</v>
      </c>
      <c r="Y12" s="4" t="n">
        <v>351291887</v>
      </c>
      <c r="Z12" s="4" t="n">
        <v>2122438</v>
      </c>
      <c r="AA12" s="4" t="n">
        <v>1445046320</v>
      </c>
      <c r="AB12" s="4" t="n">
        <v>4362447</v>
      </c>
      <c r="AC12" s="4" t="n">
        <v>1552437745</v>
      </c>
      <c r="AD12" s="4" t="n">
        <v>21824325</v>
      </c>
      <c r="AE12" s="4" t="n">
        <v>865725624</v>
      </c>
      <c r="AF12" s="4" t="n">
        <v>114439434</v>
      </c>
      <c r="AG12" s="9" t="s">
        <v>32</v>
      </c>
      <c r="AH12" s="9"/>
    </row>
    <row r="13" customFormat="false" ht="15.75" hidden="false" customHeight="false" outlineLevel="0" collapsed="false">
      <c r="A13" s="8" t="n">
        <v>1177077336</v>
      </c>
      <c r="B13" s="4" t="n">
        <v>2021</v>
      </c>
      <c r="C13" s="6" t="s">
        <v>31</v>
      </c>
      <c r="D13" s="4" t="n">
        <v>10174</v>
      </c>
      <c r="E13" s="4" t="s">
        <v>28</v>
      </c>
      <c r="F13" s="4" t="n">
        <v>2667</v>
      </c>
      <c r="G13" s="4" t="n">
        <v>8</v>
      </c>
      <c r="H13" s="4" t="n">
        <v>1</v>
      </c>
      <c r="I13" s="4" t="s">
        <v>29</v>
      </c>
      <c r="J13" s="4" t="s">
        <v>21</v>
      </c>
      <c r="K13" s="4" t="n">
        <v>113906080</v>
      </c>
      <c r="L13" s="4" t="n">
        <v>22789</v>
      </c>
      <c r="M13" s="4" t="n">
        <v>91285378</v>
      </c>
      <c r="N13" s="4" t="n">
        <v>44736</v>
      </c>
      <c r="O13" s="4" t="n">
        <v>696149962</v>
      </c>
      <c r="P13" s="4" t="n">
        <v>136920</v>
      </c>
      <c r="Q13" s="4" t="n">
        <v>568694585</v>
      </c>
      <c r="R13" s="4" t="n">
        <v>132095</v>
      </c>
      <c r="S13" s="4" t="n">
        <v>1115252812</v>
      </c>
      <c r="T13" s="4" t="n">
        <v>396437</v>
      </c>
      <c r="U13" s="4" t="n">
        <v>1114617535</v>
      </c>
      <c r="V13" s="4" t="n">
        <v>465590</v>
      </c>
      <c r="W13" s="4" t="n">
        <v>1745409427</v>
      </c>
      <c r="X13" s="4" t="n">
        <v>988860</v>
      </c>
      <c r="Y13" s="4" t="n">
        <v>351291887</v>
      </c>
      <c r="Z13" s="4" t="n">
        <v>2326809</v>
      </c>
      <c r="AA13" s="4" t="n">
        <v>1445046320</v>
      </c>
      <c r="AB13" s="4" t="n">
        <v>4515266</v>
      </c>
      <c r="AC13" s="4" t="n">
        <v>1552437745</v>
      </c>
      <c r="AD13" s="4" t="n">
        <v>8406260</v>
      </c>
      <c r="AE13" s="4" t="n">
        <v>865725624</v>
      </c>
      <c r="AF13" s="4" t="n">
        <v>118434885</v>
      </c>
      <c r="AG13" s="9" t="s">
        <v>32</v>
      </c>
      <c r="AH13" s="9"/>
    </row>
    <row r="14" customFormat="false" ht="15.75" hidden="false" customHeight="false" outlineLevel="0" collapsed="false">
      <c r="A14" s="4" t="n">
        <v>1025407403</v>
      </c>
      <c r="B14" s="4" t="n">
        <v>2021</v>
      </c>
      <c r="C14" s="6" t="s">
        <v>15</v>
      </c>
      <c r="D14" s="4" t="n">
        <v>2539</v>
      </c>
      <c r="E14" s="4" t="s">
        <v>16</v>
      </c>
      <c r="F14" s="4" t="n">
        <v>1600</v>
      </c>
      <c r="G14" s="4" t="n">
        <v>8</v>
      </c>
      <c r="H14" s="4" t="n">
        <v>1</v>
      </c>
      <c r="I14" s="4" t="s">
        <v>17</v>
      </c>
      <c r="J14" s="4" t="s">
        <v>21</v>
      </c>
      <c r="K14" s="4" t="n">
        <v>113906080</v>
      </c>
      <c r="L14" s="4" t="n">
        <v>191401</v>
      </c>
      <c r="M14" s="4" t="n">
        <v>91285378</v>
      </c>
      <c r="N14" s="4" t="n">
        <v>372540</v>
      </c>
      <c r="O14" s="4" t="n">
        <v>696149962</v>
      </c>
      <c r="P14" s="4" t="n">
        <v>1007318</v>
      </c>
      <c r="Q14" s="4" t="n">
        <v>568694585</v>
      </c>
      <c r="R14" s="4" t="n">
        <v>2105434</v>
      </c>
      <c r="S14" s="4" t="n">
        <v>1115252812</v>
      </c>
      <c r="T14" s="4" t="n">
        <v>4372395</v>
      </c>
      <c r="U14" s="4" t="n">
        <v>1114617535</v>
      </c>
      <c r="V14" s="4" t="n">
        <v>11516018</v>
      </c>
      <c r="W14" s="4" t="n">
        <v>1745409427</v>
      </c>
      <c r="X14" s="4" t="n">
        <v>24054955</v>
      </c>
      <c r="Y14" s="4" t="n">
        <v>351291887</v>
      </c>
      <c r="Z14" s="4" t="n">
        <v>50352416</v>
      </c>
      <c r="AA14" s="4" t="n">
        <v>1445046320</v>
      </c>
      <c r="AB14" s="4" t="n">
        <v>139525566</v>
      </c>
      <c r="AC14" s="4" t="n">
        <v>1552437745</v>
      </c>
      <c r="AD14" s="4" t="n">
        <v>154227886</v>
      </c>
      <c r="AE14" s="4" t="s">
        <v>33</v>
      </c>
      <c r="AG14" s="4" t="s">
        <v>34</v>
      </c>
      <c r="AH14" s="4"/>
    </row>
    <row r="15" customFormat="false" ht="15.75" hidden="false" customHeight="false" outlineLevel="0" collapsed="false">
      <c r="A15" s="8" t="n">
        <v>727597948</v>
      </c>
      <c r="B15" s="4" t="n">
        <v>2021</v>
      </c>
      <c r="C15" s="10" t="s">
        <v>35</v>
      </c>
      <c r="D15" s="8" t="n">
        <v>6139</v>
      </c>
      <c r="E15" s="11" t="s">
        <v>36</v>
      </c>
      <c r="F15" s="8" t="n">
        <v>2400</v>
      </c>
      <c r="G15" s="8" t="n">
        <v>8</v>
      </c>
      <c r="H15" s="8" t="n">
        <v>1</v>
      </c>
      <c r="I15" s="11" t="s">
        <v>37</v>
      </c>
      <c r="J15" s="11" t="s">
        <v>38</v>
      </c>
      <c r="K15" s="8" t="n">
        <v>113906080</v>
      </c>
      <c r="L15" s="8" t="n">
        <v>11933</v>
      </c>
      <c r="M15" s="8" t="n">
        <v>-2056198270</v>
      </c>
      <c r="N15" s="8" t="n">
        <v>23969</v>
      </c>
      <c r="O15" s="8" t="n">
        <v>696149962</v>
      </c>
      <c r="P15" s="8" t="n">
        <v>55066</v>
      </c>
      <c r="Q15" s="8" t="n">
        <v>568694585</v>
      </c>
      <c r="R15" s="8" t="n">
        <v>114430</v>
      </c>
      <c r="S15" s="8" t="n">
        <v>1115252812</v>
      </c>
      <c r="T15" s="8" t="n">
        <v>212138</v>
      </c>
      <c r="U15" s="8" t="n">
        <v>-1032866113</v>
      </c>
      <c r="V15" s="8" t="n">
        <v>543422</v>
      </c>
      <c r="W15" s="8" t="n">
        <v>-402074221</v>
      </c>
      <c r="X15" s="8" t="n">
        <v>1107887</v>
      </c>
      <c r="Y15" s="8" t="n">
        <v>-1796191761</v>
      </c>
      <c r="Z15" s="8" t="n">
        <v>3055935</v>
      </c>
      <c r="AA15" s="11" t="s">
        <v>39</v>
      </c>
      <c r="AB15" s="11"/>
      <c r="AC15" s="11"/>
      <c r="AD15" s="11"/>
      <c r="AE15" s="11"/>
      <c r="AF15" s="11"/>
      <c r="AG15" s="11" t="s">
        <v>40</v>
      </c>
      <c r="AH15" s="11"/>
    </row>
    <row r="16" customFormat="false" ht="15.75" hidden="false" customHeight="false" outlineLevel="0" collapsed="false">
      <c r="A16" s="8" t="n">
        <v>727597948</v>
      </c>
      <c r="B16" s="4" t="n">
        <v>2021</v>
      </c>
      <c r="C16" s="12" t="s">
        <v>35</v>
      </c>
      <c r="D16" s="8" t="n">
        <v>6139</v>
      </c>
      <c r="E16" s="11" t="s">
        <v>36</v>
      </c>
      <c r="F16" s="8" t="n">
        <v>2400</v>
      </c>
      <c r="G16" s="8" t="n">
        <v>8</v>
      </c>
      <c r="H16" s="8" t="n">
        <v>1</v>
      </c>
      <c r="I16" s="11" t="s">
        <v>41</v>
      </c>
      <c r="J16" s="11" t="s">
        <v>38</v>
      </c>
      <c r="K16" s="8" t="n">
        <v>113906080</v>
      </c>
      <c r="L16" s="8" t="n">
        <v>79097</v>
      </c>
      <c r="M16" s="8" t="n">
        <v>91285378</v>
      </c>
      <c r="N16" s="8" t="n">
        <v>89264</v>
      </c>
      <c r="O16" s="8" t="n">
        <v>696149962</v>
      </c>
      <c r="P16" s="8" t="n">
        <v>360515</v>
      </c>
      <c r="Q16" s="8" t="n">
        <v>568694585</v>
      </c>
      <c r="R16" s="8" t="n">
        <v>522956</v>
      </c>
      <c r="S16" s="8" t="n">
        <v>1115252812</v>
      </c>
      <c r="T16" s="8" t="n">
        <v>805859</v>
      </c>
      <c r="U16" s="8" t="n">
        <v>1114617535</v>
      </c>
      <c r="V16" s="8" t="n">
        <v>3023299</v>
      </c>
      <c r="W16" s="8" t="n">
        <v>1745409427</v>
      </c>
      <c r="X16" s="8" t="n">
        <v>4425252</v>
      </c>
      <c r="Y16" s="8" t="n">
        <v>351291887</v>
      </c>
      <c r="Z16" s="8" t="n">
        <v>9040570</v>
      </c>
      <c r="AA16" s="11" t="s">
        <v>39</v>
      </c>
      <c r="AB16" s="11"/>
      <c r="AC16" s="11"/>
      <c r="AD16" s="11"/>
      <c r="AE16" s="11"/>
      <c r="AF16" s="11"/>
      <c r="AG16" s="11" t="s">
        <v>42</v>
      </c>
      <c r="AH16" s="11"/>
    </row>
    <row r="17" customFormat="false" ht="15.75" hidden="false" customHeight="false" outlineLevel="0" collapsed="false">
      <c r="A17" s="8" t="n">
        <v>727597948</v>
      </c>
      <c r="B17" s="4" t="n">
        <v>2021</v>
      </c>
      <c r="C17" s="12" t="s">
        <v>35</v>
      </c>
      <c r="D17" s="8" t="n">
        <v>6139</v>
      </c>
      <c r="E17" s="11" t="s">
        <v>36</v>
      </c>
      <c r="F17" s="8" t="n">
        <v>2400</v>
      </c>
      <c r="G17" s="8" t="n">
        <v>2</v>
      </c>
      <c r="H17" s="8" t="n">
        <v>1</v>
      </c>
      <c r="I17" s="11" t="s">
        <v>43</v>
      </c>
      <c r="J17" s="11" t="s">
        <v>38</v>
      </c>
      <c r="K17" s="8" t="n">
        <v>113906080</v>
      </c>
      <c r="L17" s="8" t="n">
        <v>20133</v>
      </c>
      <c r="M17" s="8" t="n">
        <v>91285378</v>
      </c>
      <c r="N17" s="8" t="n">
        <v>28682</v>
      </c>
      <c r="O17" s="8" t="n">
        <v>696149962</v>
      </c>
      <c r="P17" s="8" t="n">
        <v>55718</v>
      </c>
      <c r="Q17" s="8" t="n">
        <v>568694585</v>
      </c>
      <c r="R17" s="8" t="n">
        <v>109911</v>
      </c>
      <c r="S17" s="8" t="n">
        <v>1115252812</v>
      </c>
      <c r="T17" s="8" t="n">
        <v>221600</v>
      </c>
      <c r="U17" s="8" t="n">
        <v>1114617535</v>
      </c>
      <c r="V17" s="8" t="n">
        <v>562145</v>
      </c>
      <c r="W17" s="8" t="n">
        <v>1745409427</v>
      </c>
      <c r="X17" s="8" t="n">
        <v>1104426</v>
      </c>
      <c r="Y17" s="8" t="n">
        <v>351291887</v>
      </c>
      <c r="Z17" s="8" t="n">
        <v>2236360</v>
      </c>
      <c r="AA17" s="8" t="n">
        <v>1445046320</v>
      </c>
      <c r="AB17" s="8" t="n">
        <v>10459952</v>
      </c>
      <c r="AC17" s="11" t="s">
        <v>39</v>
      </c>
      <c r="AD17" s="11"/>
      <c r="AE17" s="11"/>
      <c r="AF17" s="11"/>
      <c r="AG17" s="11" t="s">
        <v>44</v>
      </c>
      <c r="AH17" s="11"/>
    </row>
    <row r="18" customFormat="false" ht="15.75" hidden="false" customHeight="false" outlineLevel="0" collapsed="false">
      <c r="A18" s="8" t="n">
        <v>1177077336</v>
      </c>
      <c r="B18" s="4" t="n">
        <v>2021</v>
      </c>
      <c r="C18" s="6" t="s">
        <v>31</v>
      </c>
      <c r="D18" s="4" t="n">
        <v>10174</v>
      </c>
      <c r="E18" s="4" t="s">
        <v>28</v>
      </c>
      <c r="F18" s="4" t="n">
        <v>2667</v>
      </c>
      <c r="G18" s="4" t="n">
        <v>8</v>
      </c>
      <c r="H18" s="4" t="n">
        <v>1</v>
      </c>
      <c r="I18" s="4" t="s">
        <v>45</v>
      </c>
      <c r="J18" s="4" t="s">
        <v>21</v>
      </c>
      <c r="K18" s="4" t="n">
        <v>113906080</v>
      </c>
      <c r="L18" s="4" t="n">
        <v>10870</v>
      </c>
      <c r="M18" s="4" t="n">
        <v>91285378</v>
      </c>
      <c r="N18" s="4" t="n">
        <v>15305</v>
      </c>
      <c r="O18" s="4" t="n">
        <v>696149962</v>
      </c>
      <c r="P18" s="4" t="n">
        <v>70818</v>
      </c>
      <c r="Q18" s="4" t="n">
        <v>568694585</v>
      </c>
      <c r="R18" s="4" t="n">
        <v>101052</v>
      </c>
      <c r="S18" s="4" t="n">
        <v>1115252812</v>
      </c>
      <c r="T18" s="4" t="n">
        <v>240365</v>
      </c>
      <c r="U18" s="4" t="n">
        <v>1114617535</v>
      </c>
      <c r="V18" s="4" t="n">
        <v>347605</v>
      </c>
      <c r="W18" s="4" t="n">
        <v>1745409427</v>
      </c>
      <c r="X18" s="4" t="n">
        <v>783197</v>
      </c>
      <c r="Y18" s="4" t="n">
        <v>351291887</v>
      </c>
      <c r="Z18" s="4" t="n">
        <v>1740217</v>
      </c>
      <c r="AA18" s="4" t="n">
        <v>1445046320</v>
      </c>
      <c r="AB18" s="4" t="n">
        <v>3589251</v>
      </c>
      <c r="AC18" s="4" t="n">
        <v>1552437745</v>
      </c>
      <c r="AD18" s="4" t="n">
        <v>6720441</v>
      </c>
      <c r="AE18" s="4" t="n">
        <v>865725624</v>
      </c>
      <c r="AF18" s="4" t="n">
        <v>73873306</v>
      </c>
    </row>
    <row r="19" customFormat="false" ht="15.75" hidden="false" customHeight="false" outlineLevel="0" collapsed="false">
      <c r="A19" s="8" t="n">
        <v>1177077336</v>
      </c>
      <c r="B19" s="4" t="n">
        <v>2021</v>
      </c>
      <c r="C19" s="6" t="s">
        <v>46</v>
      </c>
      <c r="D19" s="4" t="n">
        <v>3682</v>
      </c>
      <c r="E19" s="4" t="s">
        <v>28</v>
      </c>
      <c r="F19" s="4" t="n">
        <v>2400</v>
      </c>
      <c r="G19" s="4" t="n">
        <v>12</v>
      </c>
      <c r="H19" s="4" t="n">
        <v>2</v>
      </c>
      <c r="I19" s="4" t="s">
        <v>45</v>
      </c>
      <c r="J19" s="4" t="s">
        <v>21</v>
      </c>
      <c r="K19" s="4" t="n">
        <v>113906080</v>
      </c>
      <c r="L19" s="4" t="n">
        <v>24616</v>
      </c>
      <c r="M19" s="4" t="n">
        <v>91285378</v>
      </c>
      <c r="N19" s="4" t="n">
        <v>82415</v>
      </c>
      <c r="O19" s="4" t="n">
        <v>696149962</v>
      </c>
      <c r="P19" s="4" t="n">
        <v>161525</v>
      </c>
      <c r="Q19" s="4" t="n">
        <v>568694585</v>
      </c>
      <c r="R19" s="4" t="n">
        <v>233624</v>
      </c>
      <c r="S19" s="4" t="n">
        <v>1115252812</v>
      </c>
      <c r="T19" s="4" t="n">
        <v>511831</v>
      </c>
      <c r="U19" s="4" t="n">
        <v>1114617535</v>
      </c>
      <c r="V19" s="4" t="n">
        <v>727720</v>
      </c>
      <c r="W19" s="4" t="n">
        <v>1745409427</v>
      </c>
      <c r="X19" s="4" t="n">
        <v>1665871</v>
      </c>
      <c r="Y19" s="4" t="n">
        <v>351291887</v>
      </c>
      <c r="Z19" s="4" t="n">
        <v>3683215</v>
      </c>
      <c r="AA19" s="4" t="n">
        <v>1445046320</v>
      </c>
      <c r="AB19" s="4" t="n">
        <v>8158905</v>
      </c>
      <c r="AC19" s="4" t="n">
        <v>1552437745</v>
      </c>
      <c r="AD19" s="4" t="n">
        <v>17890858</v>
      </c>
      <c r="AE19" s="4" t="n">
        <v>865725624</v>
      </c>
      <c r="AF19" s="4" t="n">
        <v>61208368</v>
      </c>
      <c r="AG19" s="4" t="s">
        <v>47</v>
      </c>
      <c r="AH19" s="4"/>
    </row>
    <row r="20" customFormat="false" ht="15.75" hidden="false" customHeight="false" outlineLevel="0" collapsed="false">
      <c r="A20" s="4" t="n">
        <v>1025407403</v>
      </c>
      <c r="B20" s="4" t="n">
        <v>2021</v>
      </c>
      <c r="C20" s="6" t="s">
        <v>15</v>
      </c>
      <c r="D20" s="4" t="n">
        <v>2539</v>
      </c>
      <c r="E20" s="4" t="s">
        <v>16</v>
      </c>
      <c r="F20" s="4" t="n">
        <v>1600</v>
      </c>
      <c r="G20" s="4" t="n">
        <v>8</v>
      </c>
      <c r="H20" s="4" t="n">
        <v>1</v>
      </c>
      <c r="I20" s="4" t="s">
        <v>17</v>
      </c>
      <c r="J20" s="4" t="s">
        <v>21</v>
      </c>
      <c r="K20" s="4" t="n">
        <v>113906080</v>
      </c>
      <c r="L20" s="4" t="n">
        <v>175107</v>
      </c>
      <c r="M20" s="4" t="n">
        <v>91285378</v>
      </c>
      <c r="N20" s="4" t="n">
        <v>366179</v>
      </c>
      <c r="O20" s="4" t="n">
        <v>696149962</v>
      </c>
      <c r="P20" s="4" t="n">
        <v>985190</v>
      </c>
      <c r="Q20" s="4" t="n">
        <v>568694585</v>
      </c>
      <c r="R20" s="4" t="n">
        <v>2062317</v>
      </c>
      <c r="S20" s="4" t="n">
        <v>1115252812</v>
      </c>
      <c r="T20" s="4" t="n">
        <v>4302045</v>
      </c>
      <c r="U20" s="4" t="n">
        <v>1114617535</v>
      </c>
      <c r="V20" s="4" t="n">
        <v>11345206</v>
      </c>
      <c r="W20" s="4" t="n">
        <v>1745409427</v>
      </c>
      <c r="X20" s="4" t="n">
        <v>23558387</v>
      </c>
      <c r="Y20" s="4" t="n">
        <v>351291887</v>
      </c>
      <c r="Z20" s="4" t="n">
        <v>49049808</v>
      </c>
      <c r="AA20" s="4" t="n">
        <v>1445046320</v>
      </c>
      <c r="AB20" s="4" t="n">
        <v>129724638</v>
      </c>
      <c r="AC20" s="4" t="n">
        <v>1552437745</v>
      </c>
      <c r="AD20" s="4" t="n">
        <v>149925888</v>
      </c>
      <c r="AE20" s="4" t="n">
        <v>865725624</v>
      </c>
      <c r="AF20" s="4" t="n">
        <v>1303981907</v>
      </c>
      <c r="AG20" s="4" t="s">
        <v>48</v>
      </c>
      <c r="AH20" s="4"/>
    </row>
    <row r="21" customFormat="false" ht="15.75" hidden="false" customHeight="false" outlineLevel="0" collapsed="false">
      <c r="A21" s="4" t="n">
        <v>1340415106</v>
      </c>
      <c r="B21" s="4" t="n">
        <v>2021</v>
      </c>
      <c r="C21" s="6" t="s">
        <v>49</v>
      </c>
      <c r="D21" s="4" t="n">
        <v>10141</v>
      </c>
      <c r="E21" s="4" t="s">
        <v>28</v>
      </c>
      <c r="F21" s="4" t="n">
        <v>2667</v>
      </c>
      <c r="G21" s="4" t="n">
        <v>16</v>
      </c>
      <c r="H21" s="4" t="n">
        <v>1</v>
      </c>
      <c r="I21" s="4" t="s">
        <v>50</v>
      </c>
      <c r="J21" s="4" t="s">
        <v>21</v>
      </c>
      <c r="K21" s="4" t="n">
        <v>113906080</v>
      </c>
      <c r="L21" s="4" t="n">
        <v>165268</v>
      </c>
      <c r="M21" s="4" t="n">
        <v>91285378</v>
      </c>
      <c r="N21" s="4" t="n">
        <v>352967</v>
      </c>
      <c r="O21" s="4" t="n">
        <v>696149962</v>
      </c>
      <c r="P21" s="4" t="n">
        <v>907923</v>
      </c>
      <c r="Q21" s="4" t="n">
        <v>568694585</v>
      </c>
      <c r="R21" s="4" t="n">
        <v>1914146</v>
      </c>
      <c r="S21" s="4" t="n">
        <v>1115252812</v>
      </c>
      <c r="T21" s="4" t="n">
        <v>4042225</v>
      </c>
      <c r="U21" s="4" t="n">
        <v>1114617535</v>
      </c>
      <c r="V21" s="4" t="n">
        <v>10464170</v>
      </c>
      <c r="W21" s="4" t="n">
        <v>1745409427</v>
      </c>
      <c r="X21" s="4" t="n">
        <v>22012359</v>
      </c>
      <c r="Y21" s="4" t="n">
        <v>351291887</v>
      </c>
      <c r="Z21" s="4" t="n">
        <v>45334247</v>
      </c>
      <c r="AA21" s="4" t="n">
        <v>1445046320</v>
      </c>
      <c r="AB21" s="4" t="n">
        <v>123402917</v>
      </c>
      <c r="AC21" s="4" t="n">
        <v>1552437745</v>
      </c>
      <c r="AD21" s="4" t="n">
        <v>248004734</v>
      </c>
      <c r="AE21" s="4" t="n">
        <v>865725624</v>
      </c>
      <c r="AF21" s="4" t="n">
        <v>515479086</v>
      </c>
      <c r="AG21" s="4" t="s">
        <v>51</v>
      </c>
      <c r="AH21" s="4"/>
    </row>
    <row r="22" customFormat="false" ht="15.75" hidden="false" customHeight="false" outlineLevel="0" collapsed="false">
      <c r="A22" s="4" t="n">
        <v>1257415208</v>
      </c>
      <c r="B22" s="4" t="n">
        <v>2021</v>
      </c>
      <c r="C22" s="6" t="s">
        <v>52</v>
      </c>
      <c r="D22" s="4" t="n">
        <v>10650</v>
      </c>
      <c r="E22" s="4" t="s">
        <v>28</v>
      </c>
      <c r="F22" s="4" t="n">
        <v>3200</v>
      </c>
      <c r="G22" s="4" t="n">
        <v>16</v>
      </c>
      <c r="H22" s="4" t="n">
        <v>2</v>
      </c>
      <c r="I22" s="4" t="s">
        <v>53</v>
      </c>
      <c r="J22" s="4" t="s">
        <v>21</v>
      </c>
      <c r="K22" s="4" t="n">
        <v>113906080</v>
      </c>
      <c r="L22" s="4" t="n">
        <v>149268</v>
      </c>
      <c r="M22" s="4" t="n">
        <v>91285378</v>
      </c>
      <c r="N22" s="4" t="n">
        <v>316167</v>
      </c>
      <c r="O22" s="4" t="n">
        <v>696149962</v>
      </c>
      <c r="P22" s="4" t="n">
        <v>837915</v>
      </c>
      <c r="Q22" s="4" t="n">
        <v>568694585</v>
      </c>
      <c r="R22" s="4" t="n">
        <v>1752868</v>
      </c>
      <c r="S22" s="4" t="n">
        <v>1115252812</v>
      </c>
      <c r="T22" s="4" t="n">
        <v>3671357</v>
      </c>
      <c r="U22" s="4" t="n">
        <v>1114617535</v>
      </c>
      <c r="V22" s="4" t="n">
        <v>9434841</v>
      </c>
      <c r="W22" s="4" t="n">
        <v>1745409427</v>
      </c>
      <c r="X22" s="4" t="n">
        <v>19699568</v>
      </c>
      <c r="Y22" s="4" t="n">
        <v>351291887</v>
      </c>
      <c r="Z22" s="4" t="n">
        <v>41019384</v>
      </c>
      <c r="AA22" s="4" t="n">
        <v>1445046320</v>
      </c>
      <c r="AB22" s="4" t="n">
        <v>108973209</v>
      </c>
      <c r="AC22" s="4" t="n">
        <v>1552437745</v>
      </c>
      <c r="AD22" s="4" t="n">
        <v>222602216</v>
      </c>
      <c r="AE22" s="4" t="n">
        <v>865725624</v>
      </c>
      <c r="AF22" s="4" t="n">
        <v>244832580</v>
      </c>
      <c r="AG22" s="4" t="s">
        <v>54</v>
      </c>
      <c r="AH22" s="4" t="s">
        <v>55</v>
      </c>
    </row>
    <row r="23" customFormat="false" ht="15.75" hidden="false" customHeight="false" outlineLevel="0" collapsed="false">
      <c r="A23" s="4" t="n">
        <v>1257415208</v>
      </c>
      <c r="B23" s="4" t="n">
        <v>2021</v>
      </c>
      <c r="C23" s="6" t="s">
        <v>52</v>
      </c>
      <c r="D23" s="4" t="n">
        <v>10650</v>
      </c>
      <c r="E23" s="4" t="s">
        <v>28</v>
      </c>
      <c r="F23" s="4" t="n">
        <v>3200</v>
      </c>
      <c r="G23" s="4" t="n">
        <v>16</v>
      </c>
      <c r="H23" s="4" t="n">
        <v>2</v>
      </c>
      <c r="I23" s="4" t="s">
        <v>53</v>
      </c>
      <c r="J23" s="4" t="s">
        <v>21</v>
      </c>
      <c r="K23" s="4" t="n">
        <v>113906080</v>
      </c>
      <c r="L23" s="4" t="n">
        <v>221904</v>
      </c>
      <c r="M23" s="4" t="n">
        <v>91285378</v>
      </c>
      <c r="N23" s="4" t="n">
        <v>469437</v>
      </c>
      <c r="O23" s="4" t="n">
        <v>696149962</v>
      </c>
      <c r="P23" s="4" t="n">
        <v>1093739</v>
      </c>
      <c r="Q23" s="4" t="n">
        <v>568694585</v>
      </c>
      <c r="R23" s="4" t="n">
        <v>2643880</v>
      </c>
      <c r="S23" s="4" t="n">
        <v>1115252812</v>
      </c>
      <c r="T23" s="4" t="n">
        <v>5334200</v>
      </c>
      <c r="U23" s="4" t="n">
        <v>1114617535</v>
      </c>
      <c r="V23" s="4" t="n">
        <v>14706503</v>
      </c>
      <c r="W23" s="4" t="n">
        <v>1745409427</v>
      </c>
      <c r="X23" s="4" t="n">
        <v>30402836</v>
      </c>
      <c r="Y23" s="4" t="n">
        <v>351291887</v>
      </c>
      <c r="Z23" s="4" t="n">
        <v>64243101</v>
      </c>
      <c r="AA23" s="4" t="n">
        <v>1445046320</v>
      </c>
      <c r="AB23" s="4" t="n">
        <v>170588711</v>
      </c>
      <c r="AC23" s="4" t="n">
        <v>1552437745</v>
      </c>
      <c r="AD23" s="4" t="n">
        <v>348148843</v>
      </c>
      <c r="AE23" s="4" t="n">
        <v>865725624</v>
      </c>
      <c r="AF23" s="4" t="n">
        <v>555545195</v>
      </c>
      <c r="AG23" s="4" t="s">
        <v>56</v>
      </c>
      <c r="AH23" s="4" t="s">
        <v>55</v>
      </c>
    </row>
    <row r="24" customFormat="false" ht="15.75" hidden="false" customHeight="false" outlineLevel="0" collapsed="false">
      <c r="A24" s="4" t="n">
        <v>1257415208</v>
      </c>
      <c r="B24" s="4" t="n">
        <v>2021</v>
      </c>
      <c r="C24" s="6" t="s">
        <v>52</v>
      </c>
      <c r="D24" s="4" t="n">
        <v>10650</v>
      </c>
      <c r="E24" s="4" t="s">
        <v>28</v>
      </c>
      <c r="F24" s="4" t="n">
        <v>3200</v>
      </c>
      <c r="G24" s="4" t="n">
        <v>16</v>
      </c>
      <c r="H24" s="4" t="n">
        <v>2</v>
      </c>
      <c r="I24" s="4" t="s">
        <v>53</v>
      </c>
      <c r="J24" s="4" t="s">
        <v>57</v>
      </c>
      <c r="K24" s="4" t="n">
        <v>113906080</v>
      </c>
      <c r="L24" s="4" t="n">
        <v>137725</v>
      </c>
      <c r="M24" s="4" t="n">
        <v>91285378</v>
      </c>
      <c r="N24" s="4" t="n">
        <v>277864</v>
      </c>
      <c r="O24" s="4" t="n">
        <v>696149962</v>
      </c>
      <c r="P24" s="4" t="n">
        <v>719007</v>
      </c>
      <c r="Q24" s="4" t="n">
        <v>568694585</v>
      </c>
      <c r="R24" s="4" t="n">
        <v>2613953</v>
      </c>
      <c r="S24" s="4" t="n">
        <v>1115252812</v>
      </c>
      <c r="T24" s="4" t="n">
        <v>9475961</v>
      </c>
      <c r="U24" s="4" t="n">
        <v>1114617535</v>
      </c>
      <c r="V24" s="4" t="n">
        <v>23767078</v>
      </c>
      <c r="W24" s="4" t="n">
        <v>1745409427</v>
      </c>
      <c r="X24" s="4" t="n">
        <v>49062044</v>
      </c>
      <c r="Y24" s="4" t="n">
        <v>351291887</v>
      </c>
      <c r="Z24" s="4" t="n">
        <v>100140478</v>
      </c>
      <c r="AA24" s="4" t="n">
        <v>1445046320</v>
      </c>
      <c r="AB24" s="4" t="n">
        <v>252055942</v>
      </c>
      <c r="AC24" s="4" t="n">
        <v>1552437745</v>
      </c>
      <c r="AD24" s="4" t="n">
        <v>498810964</v>
      </c>
      <c r="AE24" s="4" t="n">
        <v>865725624</v>
      </c>
      <c r="AF24" s="4" t="n">
        <v>1486311214</v>
      </c>
      <c r="AG24" s="4" t="s">
        <v>58</v>
      </c>
      <c r="AH24" s="4" t="s">
        <v>55</v>
      </c>
    </row>
    <row r="25" customFormat="false" ht="15.75" hidden="false" customHeight="false" outlineLevel="0" collapsed="false">
      <c r="A25" s="4" t="n">
        <v>1257415208</v>
      </c>
      <c r="B25" s="4" t="n">
        <v>2021</v>
      </c>
      <c r="C25" s="6" t="s">
        <v>52</v>
      </c>
      <c r="D25" s="4" t="n">
        <v>10650</v>
      </c>
      <c r="E25" s="4" t="s">
        <v>28</v>
      </c>
      <c r="F25" s="4" t="n">
        <v>3200</v>
      </c>
      <c r="G25" s="4" t="n">
        <v>16</v>
      </c>
      <c r="H25" s="4" t="n">
        <v>2</v>
      </c>
      <c r="I25" s="4" t="s">
        <v>53</v>
      </c>
      <c r="J25" s="4" t="s">
        <v>38</v>
      </c>
      <c r="K25" s="4" t="n">
        <v>113906080</v>
      </c>
      <c r="L25" s="4" t="n">
        <v>229361</v>
      </c>
      <c r="M25" s="4" t="n">
        <v>91285378</v>
      </c>
      <c r="N25" s="4" t="n">
        <v>521204</v>
      </c>
      <c r="O25" s="4" t="n">
        <v>696149962</v>
      </c>
      <c r="P25" s="4" t="n">
        <v>1652461</v>
      </c>
      <c r="Q25" s="4" t="n">
        <v>568694585</v>
      </c>
      <c r="R25" s="4" t="n">
        <v>3898741</v>
      </c>
      <c r="S25" s="4" t="n">
        <v>1115252812</v>
      </c>
      <c r="T25" s="4" t="n">
        <v>9020257</v>
      </c>
      <c r="U25" s="4" t="n">
        <v>1114617535</v>
      </c>
      <c r="V25" s="4" t="n">
        <v>26643889</v>
      </c>
      <c r="W25" s="4" t="n">
        <v>1745409427</v>
      </c>
      <c r="X25" s="4" t="n">
        <v>59988979</v>
      </c>
      <c r="Y25" s="4" t="n">
        <v>351291887</v>
      </c>
      <c r="Z25" s="4" t="n">
        <v>134154602</v>
      </c>
      <c r="AA25" s="4" t="n">
        <v>1445046320</v>
      </c>
      <c r="AB25" s="4" t="n">
        <v>386932018</v>
      </c>
      <c r="AC25" s="4" t="n">
        <v>1552437745</v>
      </c>
      <c r="AD25" s="4" t="n">
        <v>851548958</v>
      </c>
      <c r="AE25" s="4" t="s">
        <v>59</v>
      </c>
      <c r="AG25" s="4" t="s">
        <v>58</v>
      </c>
      <c r="AH25" s="4" t="s">
        <v>55</v>
      </c>
    </row>
    <row r="26" customFormat="false" ht="15.75" hidden="false" customHeight="false" outlineLevel="0" collapsed="false">
      <c r="A26" s="4" t="n">
        <v>1257415208</v>
      </c>
      <c r="B26" s="4" t="n">
        <v>2021</v>
      </c>
      <c r="C26" s="6" t="s">
        <v>52</v>
      </c>
      <c r="D26" s="4" t="n">
        <v>10650</v>
      </c>
      <c r="E26" s="4" t="s">
        <v>28</v>
      </c>
      <c r="F26" s="4" t="n">
        <v>3200</v>
      </c>
      <c r="G26" s="4" t="n">
        <v>16</v>
      </c>
      <c r="H26" s="4" t="n">
        <v>2</v>
      </c>
      <c r="I26" s="4" t="s">
        <v>53</v>
      </c>
      <c r="J26" s="4" t="s">
        <v>60</v>
      </c>
      <c r="K26" s="4" t="n">
        <v>113906080</v>
      </c>
      <c r="L26" s="4" t="n">
        <v>274241</v>
      </c>
      <c r="M26" s="4" t="n">
        <v>91285378</v>
      </c>
      <c r="N26" s="4" t="n">
        <v>536869</v>
      </c>
      <c r="O26" s="4" t="n">
        <v>1376431</v>
      </c>
      <c r="P26" s="4" t="n">
        <v>696149962</v>
      </c>
      <c r="Q26" s="4" t="n">
        <v>568694585</v>
      </c>
      <c r="R26" s="4" t="n">
        <v>2853199</v>
      </c>
      <c r="S26" s="4" t="n">
        <v>1115252812</v>
      </c>
      <c r="T26" s="4" t="n">
        <v>8249873</v>
      </c>
      <c r="U26" s="4" t="n">
        <v>1114617535</v>
      </c>
      <c r="V26" s="4" t="n">
        <v>23817193</v>
      </c>
      <c r="W26" s="4" t="n">
        <v>1745409427</v>
      </c>
      <c r="X26" s="4" t="n">
        <v>49808180</v>
      </c>
      <c r="Y26" s="4" t="n">
        <v>351291887</v>
      </c>
      <c r="Z26" s="4" t="n">
        <v>77667327</v>
      </c>
      <c r="AA26" s="4" t="n">
        <v>1445046320</v>
      </c>
      <c r="AB26" s="4" t="n">
        <v>205560944</v>
      </c>
      <c r="AC26" s="4" t="n">
        <v>1552437745</v>
      </c>
      <c r="AD26" s="4" t="n">
        <v>422984096</v>
      </c>
      <c r="AE26" s="4" t="s">
        <v>59</v>
      </c>
      <c r="AG26" s="13" t="s">
        <v>58</v>
      </c>
      <c r="AH26" s="13" t="s">
        <v>55</v>
      </c>
    </row>
    <row r="27" customFormat="false" ht="15.75" hidden="false" customHeight="false" outlineLevel="0" collapsed="false">
      <c r="A27" s="4" t="n">
        <v>191258188</v>
      </c>
      <c r="B27" s="4" t="n">
        <v>2021</v>
      </c>
      <c r="C27" s="6" t="s">
        <v>61</v>
      </c>
      <c r="D27" s="4" t="n">
        <v>8759</v>
      </c>
      <c r="E27" s="4" t="s">
        <v>28</v>
      </c>
      <c r="F27" s="4" t="n">
        <v>3200</v>
      </c>
      <c r="G27" s="4" t="n">
        <v>8</v>
      </c>
      <c r="H27" s="4" t="n">
        <v>2</v>
      </c>
      <c r="I27" s="4" t="s">
        <v>62</v>
      </c>
      <c r="J27" s="4" t="s">
        <v>38</v>
      </c>
      <c r="K27" s="4" t="n">
        <v>113906080</v>
      </c>
      <c r="L27" s="4" t="n">
        <v>186339</v>
      </c>
      <c r="M27" s="4" t="n">
        <v>91285378</v>
      </c>
      <c r="N27" s="4" t="n">
        <v>456132</v>
      </c>
      <c r="O27" s="4" t="n">
        <v>696149962</v>
      </c>
      <c r="P27" s="4" t="n">
        <v>1020532</v>
      </c>
      <c r="Q27" s="4" t="n">
        <v>568694585</v>
      </c>
      <c r="R27" s="4" t="n">
        <v>2407996</v>
      </c>
      <c r="S27" s="4" t="n">
        <v>1115252812</v>
      </c>
      <c r="T27" s="4" t="n">
        <v>5648063</v>
      </c>
      <c r="U27" s="4" t="n">
        <v>1114617535</v>
      </c>
      <c r="V27" s="4" t="n">
        <v>16917310</v>
      </c>
      <c r="W27" s="4" t="n">
        <v>1745409427</v>
      </c>
      <c r="X27" s="4" t="n">
        <v>37326754</v>
      </c>
      <c r="Y27" s="4" t="n">
        <v>351291887</v>
      </c>
      <c r="Z27" s="4" t="n">
        <v>88452537</v>
      </c>
      <c r="AA27" s="4" t="n">
        <v>1445046320</v>
      </c>
      <c r="AB27" s="4" t="n">
        <v>246658091</v>
      </c>
      <c r="AC27" s="4" t="n">
        <v>1552437745</v>
      </c>
      <c r="AD27" s="4" t="n">
        <v>549397657</v>
      </c>
      <c r="AE27" s="4" t="n">
        <v>865725624</v>
      </c>
      <c r="AG27" s="4" t="s">
        <v>63</v>
      </c>
      <c r="AH27" s="4"/>
    </row>
    <row r="28" customFormat="false" ht="15.75" hidden="false" customHeight="false" outlineLevel="0" collapsed="false">
      <c r="A28" s="4" t="n">
        <v>1177077336</v>
      </c>
      <c r="B28" s="4" t="n">
        <v>2021</v>
      </c>
      <c r="C28" s="6" t="s">
        <v>64</v>
      </c>
      <c r="D28" s="4" t="n">
        <v>3682</v>
      </c>
      <c r="E28" s="4" t="s">
        <v>28</v>
      </c>
      <c r="F28" s="4" t="n">
        <v>2400</v>
      </c>
      <c r="G28" s="4" t="n">
        <v>12</v>
      </c>
      <c r="H28" s="4" t="n">
        <v>2</v>
      </c>
      <c r="I28" s="4" t="s">
        <v>45</v>
      </c>
      <c r="J28" s="4" t="s">
        <v>38</v>
      </c>
      <c r="K28" s="4" t="n">
        <v>113906080</v>
      </c>
      <c r="L28" s="4" t="n">
        <v>546865</v>
      </c>
      <c r="M28" s="4" t="n">
        <v>91285378</v>
      </c>
      <c r="N28" s="4" t="n">
        <v>1322942</v>
      </c>
      <c r="O28" s="4" t="n">
        <v>696149962</v>
      </c>
      <c r="P28" s="4" t="n">
        <v>2596668</v>
      </c>
      <c r="Q28" s="4" t="n">
        <v>568694585</v>
      </c>
      <c r="R28" s="4" t="n">
        <v>6177870</v>
      </c>
      <c r="S28" s="4" t="n">
        <v>1115252812</v>
      </c>
      <c r="T28" s="4" t="n">
        <v>14678930</v>
      </c>
      <c r="U28" s="4" t="n">
        <v>1114617535</v>
      </c>
      <c r="V28" s="4" t="n">
        <v>54789391</v>
      </c>
      <c r="W28" s="4" t="n">
        <v>1745409427</v>
      </c>
      <c r="X28" s="4" t="n">
        <v>110352775</v>
      </c>
      <c r="Y28" s="4" t="n">
        <v>351291887</v>
      </c>
      <c r="Z28" s="4" t="n">
        <v>242757971</v>
      </c>
      <c r="AA28" s="4" t="n">
        <v>1445046320</v>
      </c>
      <c r="AB28" s="4" t="n">
        <v>677271713</v>
      </c>
      <c r="AC28" s="4" t="n">
        <v>1552437745</v>
      </c>
      <c r="AD28" s="4" t="n">
        <v>1899159827</v>
      </c>
      <c r="AE28" s="4" t="s">
        <v>59</v>
      </c>
      <c r="AG28" s="14" t="s">
        <v>32</v>
      </c>
      <c r="AH28" s="9"/>
    </row>
    <row r="29" customFormat="false" ht="15.75" hidden="false" customHeight="false" outlineLevel="0" collapsed="false">
      <c r="A29" s="4" t="n">
        <v>1177077336</v>
      </c>
      <c r="B29" s="4" t="n">
        <v>2021</v>
      </c>
      <c r="C29" s="6" t="s">
        <v>64</v>
      </c>
      <c r="D29" s="4" t="n">
        <v>3682</v>
      </c>
      <c r="E29" s="4" t="s">
        <v>28</v>
      </c>
      <c r="F29" s="4" t="n">
        <v>2400</v>
      </c>
      <c r="G29" s="4" t="n">
        <v>12</v>
      </c>
      <c r="H29" s="4" t="n">
        <v>2</v>
      </c>
      <c r="I29" s="4" t="s">
        <v>45</v>
      </c>
      <c r="J29" s="4" t="s">
        <v>65</v>
      </c>
      <c r="K29" s="4" t="n">
        <v>113906080</v>
      </c>
      <c r="L29" s="4" t="n">
        <v>337595</v>
      </c>
      <c r="M29" s="4" t="n">
        <v>91285378</v>
      </c>
      <c r="N29" s="4" t="n">
        <v>771555</v>
      </c>
      <c r="O29" s="4" t="n">
        <v>696149962</v>
      </c>
      <c r="P29" s="4" t="n">
        <v>2121097</v>
      </c>
      <c r="Q29" s="4" t="n">
        <v>568694585</v>
      </c>
      <c r="R29" s="4" t="n">
        <v>4621733</v>
      </c>
      <c r="S29" s="4" t="n">
        <v>1115252812</v>
      </c>
      <c r="T29" s="4" t="n">
        <v>10775526</v>
      </c>
      <c r="U29" s="4" t="n">
        <v>1114617535</v>
      </c>
      <c r="V29" s="4" t="n">
        <v>31800407</v>
      </c>
      <c r="W29" s="4" t="n">
        <v>1745409427</v>
      </c>
      <c r="X29" s="4" t="n">
        <v>73625911</v>
      </c>
      <c r="Y29" s="4" t="n">
        <v>351291887</v>
      </c>
      <c r="Z29" s="4" t="n">
        <v>163965367</v>
      </c>
      <c r="AA29" s="4" t="n">
        <v>1445046320</v>
      </c>
      <c r="AB29" s="4" t="n">
        <v>525976306</v>
      </c>
      <c r="AC29" s="4" t="n">
        <v>1552437745</v>
      </c>
      <c r="AD29" s="4" t="n">
        <v>1188152486</v>
      </c>
      <c r="AE29" s="4" t="s">
        <v>59</v>
      </c>
      <c r="AG29" s="9" t="s">
        <v>32</v>
      </c>
      <c r="AH29" s="9"/>
    </row>
    <row r="30" customFormat="false" ht="15.75" hidden="false" customHeight="false" outlineLevel="0" collapsed="false">
      <c r="A30" s="4" t="n">
        <v>625798554</v>
      </c>
      <c r="B30" s="4" t="n">
        <v>2021</v>
      </c>
      <c r="C30" s="15" t="s">
        <v>66</v>
      </c>
      <c r="D30" s="4" t="n">
        <v>1750</v>
      </c>
      <c r="E30" s="4" t="s">
        <v>67</v>
      </c>
      <c r="F30" s="4" t="n">
        <v>1600</v>
      </c>
      <c r="G30" s="4" t="n">
        <v>12</v>
      </c>
      <c r="H30" s="4" t="n">
        <v>1</v>
      </c>
      <c r="I30" s="4" t="s">
        <v>68</v>
      </c>
      <c r="J30" s="4" t="s">
        <v>21</v>
      </c>
      <c r="K30" s="4" t="n">
        <v>113906080</v>
      </c>
      <c r="L30" s="4" t="n">
        <v>229831.0312</v>
      </c>
      <c r="M30" s="4" t="n">
        <v>91285378</v>
      </c>
      <c r="N30" s="4" t="n">
        <v>487877.2188</v>
      </c>
      <c r="O30" s="4" t="n">
        <v>696149962</v>
      </c>
      <c r="P30" s="4" t="n">
        <v>1292172</v>
      </c>
      <c r="Q30" s="4" t="n">
        <v>568694585</v>
      </c>
      <c r="R30" s="4" t="n">
        <v>2676850.25</v>
      </c>
      <c r="S30" s="4" t="n">
        <v>1115252812</v>
      </c>
      <c r="T30" s="4" t="n">
        <v>5567759.5</v>
      </c>
      <c r="U30" s="4" t="n">
        <v>1114617535</v>
      </c>
      <c r="V30" s="4" t="n">
        <v>14605140</v>
      </c>
      <c r="W30" s="4" t="n">
        <v>1745409427</v>
      </c>
      <c r="X30" s="4" t="n">
        <v>30218324</v>
      </c>
      <c r="Y30" s="4" t="n">
        <v>351291887</v>
      </c>
      <c r="Z30" s="4" t="n">
        <v>62439668</v>
      </c>
      <c r="AA30" s="4" t="n">
        <v>1445046320</v>
      </c>
      <c r="AB30" s="4" t="n">
        <v>165186928</v>
      </c>
      <c r="AC30" s="4" t="n">
        <v>1552437745</v>
      </c>
      <c r="AD30" s="4" t="n">
        <v>339187712</v>
      </c>
      <c r="AE30" s="4" t="n">
        <v>865725624</v>
      </c>
      <c r="AF30" s="4" t="n">
        <v>703949824</v>
      </c>
      <c r="AG30" s="4" t="s">
        <v>69</v>
      </c>
      <c r="AH30" s="4"/>
    </row>
    <row r="31" customFormat="false" ht="15.75" hidden="false" customHeight="false" outlineLevel="0" collapsed="false">
      <c r="A31" s="4" t="n">
        <v>625798554</v>
      </c>
      <c r="B31" s="4" t="n">
        <v>2021</v>
      </c>
      <c r="C31" s="15" t="s">
        <v>66</v>
      </c>
      <c r="D31" s="4" t="n">
        <v>1750</v>
      </c>
      <c r="E31" s="4" t="s">
        <v>67</v>
      </c>
      <c r="F31" s="4" t="n">
        <v>1600</v>
      </c>
      <c r="G31" s="4" t="n">
        <v>12</v>
      </c>
      <c r="H31" s="4" t="n">
        <v>1</v>
      </c>
      <c r="I31" s="4" t="s">
        <v>68</v>
      </c>
      <c r="J31" s="4" t="s">
        <v>21</v>
      </c>
      <c r="K31" s="4" t="n">
        <v>113906080</v>
      </c>
      <c r="L31" s="4" t="n">
        <v>227488.4688</v>
      </c>
      <c r="M31" s="4" t="n">
        <v>91285378</v>
      </c>
      <c r="N31" s="4" t="n">
        <v>486672.75</v>
      </c>
      <c r="O31" s="4" t="n">
        <v>696149962</v>
      </c>
      <c r="P31" s="4" t="n">
        <v>1285879.25</v>
      </c>
      <c r="Q31" s="4" t="n">
        <v>568694585</v>
      </c>
      <c r="R31" s="4" t="n">
        <v>2683458.75</v>
      </c>
      <c r="S31" s="4" t="n">
        <v>1115252812</v>
      </c>
      <c r="T31" s="4" t="n">
        <v>5557786</v>
      </c>
      <c r="U31" s="4" t="n">
        <v>1114617535</v>
      </c>
      <c r="V31" s="4" t="n">
        <v>14560461</v>
      </c>
      <c r="W31" s="4" t="n">
        <v>1745409427</v>
      </c>
      <c r="X31" s="4" t="n">
        <v>30179634</v>
      </c>
      <c r="Y31" s="4" t="n">
        <v>351291887</v>
      </c>
      <c r="Z31" s="4" t="n">
        <v>62339836</v>
      </c>
      <c r="AA31" s="4" t="n">
        <v>1445046320</v>
      </c>
      <c r="AB31" s="4" t="n">
        <v>165002992</v>
      </c>
      <c r="AC31" s="4" t="n">
        <v>1552437745</v>
      </c>
      <c r="AD31" s="4" t="n">
        <v>338280096</v>
      </c>
      <c r="AE31" s="4" t="n">
        <v>865725624</v>
      </c>
      <c r="AF31" s="4" t="n">
        <v>705462784</v>
      </c>
      <c r="AG31" s="4" t="s">
        <v>69</v>
      </c>
      <c r="AH31" s="4"/>
    </row>
    <row r="32" customFormat="false" ht="15.75" hidden="false" customHeight="false" outlineLevel="0" collapsed="false">
      <c r="A32" s="4" t="n">
        <v>625798554</v>
      </c>
      <c r="B32" s="4" t="n">
        <v>2021</v>
      </c>
      <c r="C32" s="15" t="s">
        <v>66</v>
      </c>
      <c r="D32" s="4" t="n">
        <v>1750</v>
      </c>
      <c r="E32" s="4" t="s">
        <v>67</v>
      </c>
      <c r="F32" s="4" t="n">
        <v>1600</v>
      </c>
      <c r="G32" s="4" t="n">
        <v>12</v>
      </c>
      <c r="H32" s="4" t="n">
        <v>1</v>
      </c>
      <c r="I32" s="4" t="s">
        <v>68</v>
      </c>
      <c r="J32" s="4" t="s">
        <v>21</v>
      </c>
      <c r="K32" s="4" t="n">
        <v>113906080</v>
      </c>
      <c r="L32" s="4" t="n">
        <v>229519.7344</v>
      </c>
      <c r="M32" s="4" t="n">
        <v>91285378</v>
      </c>
      <c r="N32" s="4" t="n">
        <v>486015.9375</v>
      </c>
      <c r="O32" s="4" t="n">
        <v>696149962</v>
      </c>
      <c r="P32" s="4" t="n">
        <v>1282387.25</v>
      </c>
      <c r="Q32" s="4" t="n">
        <v>568694585</v>
      </c>
      <c r="R32" s="4" t="n">
        <v>2679606.75</v>
      </c>
      <c r="S32" s="4" t="n">
        <v>1115252812</v>
      </c>
      <c r="T32" s="4" t="n">
        <v>5557787</v>
      </c>
      <c r="U32" s="4" t="n">
        <v>1114617535</v>
      </c>
      <c r="V32" s="4" t="n">
        <v>14576433</v>
      </c>
      <c r="W32" s="4" t="n">
        <v>1745409427</v>
      </c>
      <c r="X32" s="4" t="n">
        <v>30178108</v>
      </c>
      <c r="Y32" s="4" t="n">
        <v>351291887</v>
      </c>
      <c r="Z32" s="4" t="n">
        <v>63643020</v>
      </c>
      <c r="AA32" s="4" t="n">
        <v>1445046320</v>
      </c>
      <c r="AB32" s="4" t="n">
        <v>169002208</v>
      </c>
      <c r="AC32" s="4" t="n">
        <v>1552437745</v>
      </c>
      <c r="AD32" s="4" t="n">
        <v>338386400</v>
      </c>
      <c r="AE32" s="4" t="n">
        <v>865725624</v>
      </c>
      <c r="AF32" s="4" t="n">
        <v>699660992</v>
      </c>
      <c r="AG32" s="4" t="s">
        <v>70</v>
      </c>
      <c r="AH32" s="4"/>
    </row>
    <row r="33" customFormat="false" ht="15.75" hidden="false" customHeight="false" outlineLevel="0" collapsed="false">
      <c r="A33" s="4" t="n">
        <v>625798554</v>
      </c>
      <c r="B33" s="4" t="n">
        <v>2021</v>
      </c>
      <c r="C33" s="15" t="s">
        <v>66</v>
      </c>
      <c r="D33" s="4" t="n">
        <v>1750</v>
      </c>
      <c r="E33" s="4" t="s">
        <v>67</v>
      </c>
      <c r="F33" s="4" t="n">
        <v>1600</v>
      </c>
      <c r="G33" s="4" t="n">
        <v>12</v>
      </c>
      <c r="H33" s="4" t="n">
        <v>1</v>
      </c>
      <c r="I33" s="4" t="s">
        <v>68</v>
      </c>
      <c r="J33" s="4" t="s">
        <v>21</v>
      </c>
      <c r="K33" s="4" t="n">
        <v>113906080</v>
      </c>
      <c r="L33" s="4" t="n">
        <v>227520.5156</v>
      </c>
      <c r="M33" s="4" t="n">
        <v>91285378</v>
      </c>
      <c r="N33" s="4" t="n">
        <v>485973.8125</v>
      </c>
      <c r="O33" s="4" t="n">
        <v>696149962</v>
      </c>
      <c r="P33" s="4" t="n">
        <v>1275284.75</v>
      </c>
      <c r="Q33" s="4" t="n">
        <v>568694585</v>
      </c>
      <c r="R33" s="4" t="n">
        <v>2682941.75</v>
      </c>
      <c r="S33" s="4" t="n">
        <v>1115252812</v>
      </c>
      <c r="T33" s="4" t="n">
        <v>5564303.5</v>
      </c>
      <c r="U33" s="4" t="n">
        <v>1114617535</v>
      </c>
      <c r="V33" s="4" t="n">
        <v>14558455</v>
      </c>
      <c r="W33" s="4" t="n">
        <v>1745409427</v>
      </c>
      <c r="X33" s="4" t="n">
        <v>30130120</v>
      </c>
      <c r="Y33" s="4" t="n">
        <v>351291887</v>
      </c>
      <c r="Z33" s="4" t="n">
        <v>62423476</v>
      </c>
      <c r="AA33" s="4" t="n">
        <v>1445046320</v>
      </c>
      <c r="AB33" s="4" t="n">
        <v>164998432</v>
      </c>
      <c r="AC33" s="4" t="n">
        <v>1552437745</v>
      </c>
      <c r="AD33" s="4" t="n">
        <v>338575904</v>
      </c>
      <c r="AE33" s="4" t="n">
        <v>865725624</v>
      </c>
      <c r="AF33" s="4" t="n">
        <v>701642496</v>
      </c>
      <c r="AG33" s="4" t="s">
        <v>70</v>
      </c>
      <c r="AH33" s="4"/>
    </row>
    <row r="34" customFormat="false" ht="15.75" hidden="false" customHeight="false" outlineLevel="0" collapsed="false">
      <c r="A34" s="4" t="n">
        <v>625798554</v>
      </c>
      <c r="B34" s="4" t="n">
        <v>2021</v>
      </c>
      <c r="C34" s="15" t="s">
        <v>66</v>
      </c>
      <c r="D34" s="4" t="n">
        <v>1750</v>
      </c>
      <c r="E34" s="4" t="s">
        <v>67</v>
      </c>
      <c r="F34" s="4" t="n">
        <v>1600</v>
      </c>
      <c r="G34" s="4" t="n">
        <v>12</v>
      </c>
      <c r="H34" s="4" t="n">
        <v>1</v>
      </c>
      <c r="I34" s="4" t="s">
        <v>68</v>
      </c>
      <c r="J34" s="4" t="s">
        <v>21</v>
      </c>
      <c r="K34" s="4" t="n">
        <v>113906080</v>
      </c>
      <c r="L34" s="4" t="n">
        <v>230321.6094</v>
      </c>
      <c r="M34" s="4" t="n">
        <v>91285378</v>
      </c>
      <c r="N34" s="4" t="n">
        <v>499491.0625</v>
      </c>
      <c r="O34" s="4" t="n">
        <v>696149962</v>
      </c>
      <c r="P34" s="4" t="n">
        <v>1285787</v>
      </c>
      <c r="Q34" s="4" t="n">
        <v>568694585</v>
      </c>
      <c r="R34" s="4" t="n">
        <v>2687223.25</v>
      </c>
      <c r="S34" s="4" t="n">
        <v>1115252812</v>
      </c>
      <c r="T34" s="4" t="n">
        <v>5556806</v>
      </c>
      <c r="U34" s="4" t="n">
        <v>1114617535</v>
      </c>
      <c r="V34" s="4" t="n">
        <v>14561262</v>
      </c>
      <c r="W34" s="4" t="n">
        <v>1745409427</v>
      </c>
      <c r="X34" s="4" t="n">
        <v>30104626</v>
      </c>
      <c r="Y34" s="4" t="n">
        <v>351291887</v>
      </c>
      <c r="Z34" s="4" t="n">
        <v>62388120</v>
      </c>
      <c r="AA34" s="4" t="n">
        <v>1445046320</v>
      </c>
      <c r="AB34" s="4" t="n">
        <v>165064256</v>
      </c>
      <c r="AC34" s="4" t="n">
        <v>1552437745</v>
      </c>
      <c r="AD34" s="4" t="n">
        <v>338204288</v>
      </c>
      <c r="AE34" s="4" t="n">
        <v>865725624</v>
      </c>
      <c r="AF34" s="4" t="n">
        <v>701443136</v>
      </c>
      <c r="AG34" s="4" t="s">
        <v>70</v>
      </c>
      <c r="AH34" s="4"/>
    </row>
    <row r="35" customFormat="false" ht="15.75" hidden="false" customHeight="false" outlineLevel="0" collapsed="false">
      <c r="A35" s="16" t="n">
        <v>727597948</v>
      </c>
      <c r="B35" s="4" t="n">
        <v>2021</v>
      </c>
      <c r="C35" s="17" t="s">
        <v>35</v>
      </c>
      <c r="D35" s="16" t="n">
        <v>6139</v>
      </c>
      <c r="E35" s="4" t="s">
        <v>36</v>
      </c>
      <c r="F35" s="16" t="n">
        <v>2400</v>
      </c>
      <c r="G35" s="16" t="n">
        <v>8</v>
      </c>
      <c r="H35" s="16" t="n">
        <v>1</v>
      </c>
      <c r="I35" s="4" t="s">
        <v>71</v>
      </c>
      <c r="J35" s="4" t="s">
        <v>38</v>
      </c>
      <c r="K35" s="16" t="n">
        <v>113906080</v>
      </c>
      <c r="L35" s="16" t="n">
        <v>39448</v>
      </c>
      <c r="M35" s="16" t="n">
        <v>91285378</v>
      </c>
      <c r="N35" s="16" t="n">
        <v>54800</v>
      </c>
      <c r="O35" s="16" t="n">
        <v>696149962</v>
      </c>
      <c r="P35" s="16" t="n">
        <v>160005</v>
      </c>
      <c r="Q35" s="16" t="n">
        <v>568694585</v>
      </c>
      <c r="R35" s="16" t="n">
        <v>248937</v>
      </c>
      <c r="S35" s="16" t="n">
        <v>1115252812</v>
      </c>
      <c r="T35" s="16" t="n">
        <v>592260</v>
      </c>
      <c r="U35" s="16" t="n">
        <v>1114617535</v>
      </c>
      <c r="V35" s="16" t="n">
        <v>1345386</v>
      </c>
      <c r="W35" s="16" t="n">
        <v>1745409427</v>
      </c>
      <c r="X35" s="16" t="n">
        <v>8618298</v>
      </c>
      <c r="Y35" s="16" t="n">
        <v>351291887</v>
      </c>
      <c r="Z35" s="16" t="n">
        <v>8618298</v>
      </c>
      <c r="AA35" s="4" t="s">
        <v>59</v>
      </c>
      <c r="AG35" s="4" t="s">
        <v>72</v>
      </c>
      <c r="AH35" s="4"/>
    </row>
    <row r="36" customFormat="false" ht="15.75" hidden="false" customHeight="false" outlineLevel="0" collapsed="false">
      <c r="A36" s="4" t="n">
        <v>1025407403</v>
      </c>
      <c r="B36" s="4" t="n">
        <v>2021</v>
      </c>
      <c r="C36" s="15" t="s">
        <v>15</v>
      </c>
      <c r="D36" s="4" t="n">
        <v>2539</v>
      </c>
      <c r="E36" s="4" t="s">
        <v>16</v>
      </c>
      <c r="F36" s="4" t="n">
        <v>1600</v>
      </c>
      <c r="G36" s="4" t="n">
        <v>8</v>
      </c>
      <c r="H36" s="4" t="n">
        <v>1</v>
      </c>
      <c r="I36" s="4" t="s">
        <v>17</v>
      </c>
      <c r="J36" s="4" t="s">
        <v>21</v>
      </c>
      <c r="K36" s="4" t="n">
        <v>113906080</v>
      </c>
      <c r="L36" s="4" t="n">
        <v>174512</v>
      </c>
      <c r="M36" s="4" t="n">
        <v>91285378</v>
      </c>
      <c r="N36" s="4" t="n">
        <v>367151</v>
      </c>
      <c r="O36" s="4" t="n">
        <v>696149962</v>
      </c>
      <c r="P36" s="4" t="n">
        <v>978120</v>
      </c>
      <c r="Q36" s="4" t="n">
        <v>568694585</v>
      </c>
      <c r="R36" s="4" t="n">
        <v>2058115</v>
      </c>
      <c r="S36" s="4" t="n">
        <v>1115252812</v>
      </c>
      <c r="T36" s="4" t="n">
        <v>4301665</v>
      </c>
      <c r="U36" s="4" t="n">
        <v>1114617535</v>
      </c>
      <c r="V36" s="4" t="n">
        <v>11335197</v>
      </c>
      <c r="W36" s="4" t="n">
        <v>1745409427</v>
      </c>
      <c r="X36" s="4" t="n">
        <v>23484244</v>
      </c>
      <c r="Y36" s="4" t="n">
        <v>351291887</v>
      </c>
      <c r="Z36" s="4" t="n">
        <v>48928814</v>
      </c>
      <c r="AA36" s="4" t="n">
        <v>1445046320</v>
      </c>
      <c r="AB36" s="4" t="n">
        <v>128561275</v>
      </c>
      <c r="AC36" s="4" t="n">
        <v>1552437745</v>
      </c>
      <c r="AD36" s="4" t="n">
        <v>149465500</v>
      </c>
      <c r="AE36" s="4" t="n">
        <v>865725624</v>
      </c>
      <c r="AF36" s="4" t="n">
        <v>1119030008</v>
      </c>
      <c r="AG36" s="4" t="s">
        <v>73</v>
      </c>
      <c r="AH36" s="3" t="s">
        <v>74</v>
      </c>
    </row>
    <row r="37" customFormat="false" ht="15.75" hidden="false" customHeight="false" outlineLevel="0" collapsed="false">
      <c r="A37" s="4" t="n">
        <v>45282997</v>
      </c>
      <c r="B37" s="4" t="n">
        <v>2021</v>
      </c>
      <c r="C37" s="15" t="s">
        <v>31</v>
      </c>
      <c r="D37" s="4" t="n">
        <v>10178</v>
      </c>
      <c r="E37" s="4" t="s">
        <v>28</v>
      </c>
      <c r="F37" s="4" t="n">
        <v>3200</v>
      </c>
      <c r="G37" s="4" t="n">
        <v>8</v>
      </c>
      <c r="H37" s="4" t="n">
        <v>2</v>
      </c>
      <c r="I37" s="4" t="s">
        <v>75</v>
      </c>
      <c r="J37" s="4" t="s">
        <v>60</v>
      </c>
      <c r="K37" s="4" t="n">
        <v>113906080</v>
      </c>
      <c r="L37" s="7" t="n">
        <v>329135</v>
      </c>
      <c r="M37" s="4" t="n">
        <v>91285378</v>
      </c>
      <c r="N37" s="7" t="n">
        <v>474630</v>
      </c>
      <c r="O37" s="4" t="n">
        <v>696149962</v>
      </c>
      <c r="P37" s="7" t="n">
        <v>1249101</v>
      </c>
      <c r="Q37" s="4" t="n">
        <v>568694585</v>
      </c>
      <c r="R37" s="7" t="n">
        <v>2603638</v>
      </c>
      <c r="S37" s="4" t="n">
        <v>1115252812</v>
      </c>
      <c r="T37" s="7" t="n">
        <v>7455451</v>
      </c>
      <c r="U37" s="4" t="n">
        <v>1114617535</v>
      </c>
      <c r="V37" s="7" t="n">
        <v>28802848</v>
      </c>
      <c r="W37" s="4" t="s">
        <v>76</v>
      </c>
      <c r="X37" s="7"/>
      <c r="Z37" s="7"/>
      <c r="AB37" s="7"/>
      <c r="AD37" s="7"/>
      <c r="AG37" s="4" t="s">
        <v>58</v>
      </c>
      <c r="AH37" s="4" t="s">
        <v>77</v>
      </c>
    </row>
    <row r="38" customFormat="false" ht="15.75" hidden="false" customHeight="false" outlineLevel="0" collapsed="false">
      <c r="A38" s="4" t="n">
        <v>625798554</v>
      </c>
      <c r="B38" s="4" t="n">
        <v>2021</v>
      </c>
      <c r="C38" s="15" t="s">
        <v>78</v>
      </c>
      <c r="D38" s="4" t="n">
        <v>3011</v>
      </c>
      <c r="E38" s="4" t="s">
        <v>67</v>
      </c>
      <c r="F38" s="4" t="n">
        <v>1600</v>
      </c>
      <c r="G38" s="4" t="n">
        <v>8</v>
      </c>
      <c r="H38" s="4" t="n">
        <v>2</v>
      </c>
      <c r="I38" s="4" t="s">
        <v>79</v>
      </c>
      <c r="J38" s="4" t="s">
        <v>21</v>
      </c>
      <c r="K38" s="4" t="n">
        <v>113906080</v>
      </c>
      <c r="L38" s="4" t="n">
        <v>78896.1016</v>
      </c>
      <c r="M38" s="4" t="n">
        <v>91285378</v>
      </c>
      <c r="N38" s="4" t="n">
        <v>165789.2031</v>
      </c>
      <c r="O38" s="4" t="n">
        <v>696149962</v>
      </c>
      <c r="P38" s="4" t="n">
        <v>439094.3125</v>
      </c>
      <c r="Q38" s="4" t="n">
        <v>568694585</v>
      </c>
      <c r="R38" s="4" t="n">
        <v>917925.3125</v>
      </c>
      <c r="S38" s="4" t="n">
        <v>1115252812</v>
      </c>
      <c r="T38" s="4" t="n">
        <v>1910948.375</v>
      </c>
      <c r="U38" s="4" t="n">
        <v>1114617535</v>
      </c>
      <c r="V38" s="4" t="n">
        <v>5147389</v>
      </c>
      <c r="W38" s="4" t="n">
        <v>1745409427</v>
      </c>
      <c r="X38" s="4" t="n">
        <v>10635622</v>
      </c>
      <c r="Y38" s="4" t="n">
        <v>351291887</v>
      </c>
      <c r="Z38" s="4" t="n">
        <v>21888350</v>
      </c>
      <c r="AA38" s="4" t="n">
        <v>1445046320</v>
      </c>
      <c r="AB38" s="4" t="n">
        <v>59015344</v>
      </c>
      <c r="AC38" s="4" t="n">
        <v>1552437745</v>
      </c>
      <c r="AD38" s="4" t="n">
        <v>117846448</v>
      </c>
      <c r="AE38" s="4"/>
    </row>
    <row r="39" customFormat="false" ht="15.75" hidden="false" customHeight="false" outlineLevel="0" collapsed="false">
      <c r="A39" s="4" t="n">
        <v>625798554</v>
      </c>
      <c r="B39" s="4" t="n">
        <v>2021</v>
      </c>
      <c r="C39" s="15" t="s">
        <v>78</v>
      </c>
      <c r="D39" s="4" t="n">
        <v>3011</v>
      </c>
      <c r="E39" s="4" t="s">
        <v>67</v>
      </c>
      <c r="F39" s="4" t="n">
        <v>1600</v>
      </c>
      <c r="G39" s="4" t="n">
        <v>8</v>
      </c>
      <c r="H39" s="4" t="n">
        <v>2</v>
      </c>
      <c r="I39" s="4" t="s">
        <v>79</v>
      </c>
      <c r="J39" s="4" t="s">
        <v>21</v>
      </c>
      <c r="K39" s="4" t="n">
        <v>113906080</v>
      </c>
      <c r="L39" s="4" t="n">
        <v>97943.5</v>
      </c>
      <c r="M39" s="4" t="n">
        <v>91285378</v>
      </c>
      <c r="N39" s="4" t="n">
        <v>175617.9062</v>
      </c>
      <c r="O39" s="4" t="n">
        <v>696149962</v>
      </c>
      <c r="P39" s="4" t="n">
        <v>451353.9062</v>
      </c>
      <c r="Q39" s="4" t="n">
        <v>568694585</v>
      </c>
      <c r="R39" s="4" t="n">
        <v>1024692.4375</v>
      </c>
      <c r="S39" s="4" t="n">
        <v>1115252812</v>
      </c>
      <c r="T39" s="4" t="n">
        <v>1987724.125</v>
      </c>
      <c r="U39" s="4" t="n">
        <v>1114617535</v>
      </c>
      <c r="V39" s="4" t="n">
        <v>5372509.5</v>
      </c>
      <c r="W39" s="4" t="n">
        <v>1745409427</v>
      </c>
      <c r="X39" s="4" t="n">
        <v>10557757</v>
      </c>
      <c r="Y39" s="4" t="n">
        <v>351291887</v>
      </c>
      <c r="Z39" s="4" t="n">
        <v>21587500</v>
      </c>
      <c r="AA39" s="4" t="n">
        <v>1445046320</v>
      </c>
      <c r="AB39" s="4" t="n">
        <v>56507128</v>
      </c>
      <c r="AC39" s="4" t="n">
        <v>1552437745</v>
      </c>
      <c r="AD39" s="4" t="n">
        <v>115832568</v>
      </c>
      <c r="AE39" s="4"/>
    </row>
    <row r="40" customFormat="false" ht="15.75" hidden="false" customHeight="false" outlineLevel="0" collapsed="false">
      <c r="A40" s="4" t="n">
        <v>625798554</v>
      </c>
      <c r="B40" s="4" t="n">
        <v>2021</v>
      </c>
      <c r="C40" s="15" t="s">
        <v>78</v>
      </c>
      <c r="D40" s="4" t="n">
        <v>3011</v>
      </c>
      <c r="E40" s="4" t="s">
        <v>67</v>
      </c>
      <c r="F40" s="4" t="n">
        <v>1600</v>
      </c>
      <c r="G40" s="4" t="n">
        <v>8</v>
      </c>
      <c r="H40" s="4" t="n">
        <v>2</v>
      </c>
      <c r="I40" s="4" t="s">
        <v>79</v>
      </c>
      <c r="J40" s="4" t="s">
        <v>21</v>
      </c>
      <c r="K40" s="4" t="n">
        <v>113906080</v>
      </c>
      <c r="L40" s="4" t="n">
        <v>99164.2031</v>
      </c>
      <c r="M40" s="4" t="n">
        <v>91285378</v>
      </c>
      <c r="N40" s="4" t="n">
        <v>214275.5156</v>
      </c>
      <c r="O40" s="4" t="n">
        <v>696149962</v>
      </c>
      <c r="P40" s="4" t="n">
        <v>511148.9375</v>
      </c>
      <c r="Q40" s="4" t="n">
        <v>568694585</v>
      </c>
      <c r="R40" s="4" t="n">
        <v>977726</v>
      </c>
      <c r="S40" s="4" t="n">
        <v>1115252812</v>
      </c>
      <c r="T40" s="4" t="n">
        <v>1962764.375</v>
      </c>
      <c r="U40" s="4" t="n">
        <v>1114617535</v>
      </c>
      <c r="V40" s="4" t="n">
        <v>5024907</v>
      </c>
      <c r="W40" s="4" t="n">
        <v>1745409427</v>
      </c>
      <c r="X40" s="4" t="n">
        <v>10313288</v>
      </c>
      <c r="Y40" s="4" t="n">
        <v>351291887</v>
      </c>
      <c r="Z40" s="4" t="n">
        <v>21459266</v>
      </c>
      <c r="AA40" s="4" t="n">
        <v>1445046320</v>
      </c>
      <c r="AB40" s="4" t="n">
        <v>56470592</v>
      </c>
      <c r="AC40" s="4" t="n">
        <v>1552437745</v>
      </c>
      <c r="AD40" s="4" t="n">
        <v>114947440</v>
      </c>
      <c r="AE40" s="4"/>
    </row>
    <row r="41" customFormat="false" ht="15.75" hidden="false" customHeight="false" outlineLevel="0" collapsed="false">
      <c r="A41" s="4" t="n">
        <v>625798554</v>
      </c>
      <c r="B41" s="4" t="n">
        <v>2021</v>
      </c>
      <c r="C41" s="6" t="s">
        <v>78</v>
      </c>
      <c r="D41" s="4" t="n">
        <v>3011</v>
      </c>
      <c r="E41" s="4" t="s">
        <v>67</v>
      </c>
      <c r="F41" s="4" t="n">
        <v>1600</v>
      </c>
      <c r="G41" s="4" t="n">
        <v>8</v>
      </c>
      <c r="H41" s="4" t="n">
        <v>2</v>
      </c>
      <c r="I41" s="4" t="s">
        <v>79</v>
      </c>
      <c r="J41" s="4" t="s">
        <v>21</v>
      </c>
      <c r="K41" s="4" t="n">
        <v>113906080</v>
      </c>
      <c r="L41" s="4" t="n">
        <v>100216.9062</v>
      </c>
      <c r="M41" s="4" t="n">
        <v>91285378</v>
      </c>
      <c r="N41" s="4" t="n">
        <v>193399.5</v>
      </c>
      <c r="O41" s="4" t="n">
        <v>696149962</v>
      </c>
      <c r="P41" s="4" t="n">
        <v>498692.9062</v>
      </c>
      <c r="Q41" s="4" t="n">
        <v>568694585</v>
      </c>
      <c r="R41" s="4" t="n">
        <v>992894.5625</v>
      </c>
      <c r="S41" s="4" t="n">
        <v>1115252812</v>
      </c>
      <c r="T41" s="4" t="n">
        <v>1939478.375</v>
      </c>
      <c r="U41" s="4" t="n">
        <v>1114617535</v>
      </c>
      <c r="V41" s="4" t="n">
        <v>5012020</v>
      </c>
      <c r="W41" s="4" t="n">
        <v>1745409427</v>
      </c>
      <c r="X41" s="4" t="n">
        <v>10341325</v>
      </c>
      <c r="Y41" s="4" t="n">
        <v>351291887</v>
      </c>
      <c r="Z41" s="4" t="n">
        <v>21488192</v>
      </c>
      <c r="AA41" s="4" t="n">
        <v>1445046320</v>
      </c>
      <c r="AB41" s="4" t="n">
        <v>56383636</v>
      </c>
      <c r="AC41" s="4" t="n">
        <v>1552437745</v>
      </c>
      <c r="AD41" s="4" t="n">
        <v>115369512</v>
      </c>
    </row>
    <row r="42" customFormat="false" ht="15.75" hidden="false" customHeight="false" outlineLevel="0" collapsed="false">
      <c r="A42" s="4" t="n">
        <v>625798554</v>
      </c>
      <c r="B42" s="4" t="n">
        <v>2021</v>
      </c>
      <c r="C42" s="15" t="s">
        <v>78</v>
      </c>
      <c r="D42" s="4" t="n">
        <v>3011</v>
      </c>
      <c r="E42" s="4" t="s">
        <v>67</v>
      </c>
      <c r="F42" s="4" t="n">
        <v>1600</v>
      </c>
      <c r="G42" s="4" t="n">
        <v>8</v>
      </c>
      <c r="H42" s="4" t="n">
        <v>2</v>
      </c>
      <c r="I42" s="4" t="s">
        <v>79</v>
      </c>
      <c r="J42" s="4" t="s">
        <v>21</v>
      </c>
      <c r="K42" s="4" t="n">
        <v>113906080</v>
      </c>
      <c r="L42" s="4" t="n">
        <v>104545.5</v>
      </c>
      <c r="M42" s="4" t="n">
        <v>91285378</v>
      </c>
      <c r="N42" s="4" t="n">
        <v>211222.6094</v>
      </c>
      <c r="O42" s="4" t="n">
        <v>696149962</v>
      </c>
      <c r="P42" s="4" t="n">
        <v>547245.625</v>
      </c>
      <c r="Q42" s="4" t="n">
        <v>568694585</v>
      </c>
      <c r="R42" s="4" t="n">
        <v>1002603.3125</v>
      </c>
      <c r="S42" s="4" t="n">
        <v>1115252812</v>
      </c>
      <c r="T42" s="4" t="n">
        <v>1958611.375</v>
      </c>
      <c r="U42" s="4" t="n">
        <v>1114617535</v>
      </c>
      <c r="V42" s="4" t="n">
        <v>5059192.5</v>
      </c>
      <c r="W42" s="4" t="n">
        <v>1745409427</v>
      </c>
      <c r="X42" s="4" t="n">
        <v>10359204</v>
      </c>
      <c r="Y42" s="4" t="n">
        <v>351291887</v>
      </c>
      <c r="Z42" s="4" t="n">
        <v>21424408</v>
      </c>
      <c r="AA42" s="4" t="n">
        <v>1445046320</v>
      </c>
      <c r="AB42" s="4" t="n">
        <v>56466740</v>
      </c>
      <c r="AC42" s="4" t="n">
        <v>1552437745</v>
      </c>
      <c r="AD42" s="4" t="n">
        <v>115236048</v>
      </c>
      <c r="AE42" s="4"/>
    </row>
    <row r="43" customFormat="false" ht="15.75" hidden="false" customHeight="false" outlineLevel="0" collapsed="false">
      <c r="A43" s="4" t="n">
        <v>550933446</v>
      </c>
      <c r="B43" s="4" t="n">
        <v>2021</v>
      </c>
      <c r="C43" s="6" t="s">
        <v>80</v>
      </c>
      <c r="D43" s="4" t="n">
        <v>5932</v>
      </c>
      <c r="E43" s="4" t="s">
        <v>28</v>
      </c>
      <c r="F43" s="4" t="n">
        <v>2400</v>
      </c>
      <c r="G43" s="4" t="n">
        <v>16</v>
      </c>
      <c r="H43" s="4" t="n">
        <v>1</v>
      </c>
      <c r="I43" s="4" t="s">
        <v>81</v>
      </c>
      <c r="J43" s="4" t="s">
        <v>38</v>
      </c>
      <c r="K43" s="4" t="n">
        <v>113906080</v>
      </c>
      <c r="L43" s="4" t="n">
        <v>477467</v>
      </c>
      <c r="M43" s="4" t="n">
        <v>91285378</v>
      </c>
      <c r="N43" s="4" t="n">
        <v>1033653</v>
      </c>
      <c r="O43" s="4" t="n">
        <v>696149962</v>
      </c>
      <c r="P43" s="4" t="n">
        <v>2798567</v>
      </c>
      <c r="Q43" s="4" t="n">
        <v>568694585</v>
      </c>
      <c r="R43" s="4" t="n">
        <v>5590349</v>
      </c>
      <c r="S43" s="4" t="n">
        <v>1115252812</v>
      </c>
      <c r="T43" s="4" t="n">
        <v>12963731</v>
      </c>
      <c r="U43" s="4" t="n">
        <v>1114617535</v>
      </c>
      <c r="V43" s="4" t="n">
        <v>40036133</v>
      </c>
      <c r="W43" s="4" t="n">
        <v>1745409427</v>
      </c>
      <c r="X43" s="4" t="n">
        <v>9099521</v>
      </c>
      <c r="Y43" s="4" t="n">
        <v>351291887</v>
      </c>
      <c r="Z43" s="4" t="n">
        <v>211132229</v>
      </c>
      <c r="AA43" s="4" t="n">
        <v>1445046320</v>
      </c>
      <c r="AB43" s="4" t="n">
        <v>617925584</v>
      </c>
      <c r="AC43" s="4" t="n">
        <v>1552437745</v>
      </c>
      <c r="AD43" s="4" t="n">
        <v>1388693151</v>
      </c>
      <c r="AE43" s="4" t="s">
        <v>82</v>
      </c>
      <c r="AF43" s="4" t="s">
        <v>82</v>
      </c>
      <c r="AG43" s="4" t="s">
        <v>83</v>
      </c>
      <c r="AH43" s="4" t="s">
        <v>84</v>
      </c>
    </row>
    <row r="44" customFormat="false" ht="15.75" hidden="false" customHeight="false" outlineLevel="0" collapsed="false">
      <c r="A44" s="4" t="n">
        <v>562769610</v>
      </c>
      <c r="B44" s="4" t="n">
        <v>2021</v>
      </c>
      <c r="C44" s="6" t="s">
        <v>85</v>
      </c>
      <c r="D44" s="4" t="n">
        <v>7849</v>
      </c>
      <c r="E44" s="4" t="s">
        <v>28</v>
      </c>
      <c r="F44" s="4" t="n">
        <v>1330</v>
      </c>
      <c r="G44" s="4" t="n">
        <v>8</v>
      </c>
      <c r="H44" s="4" t="n">
        <v>1</v>
      </c>
      <c r="I44" s="4" t="s">
        <v>29</v>
      </c>
      <c r="J44" s="4" t="s">
        <v>60</v>
      </c>
      <c r="K44" s="4" t="n">
        <v>113906080</v>
      </c>
      <c r="L44" s="4" t="s">
        <v>20</v>
      </c>
      <c r="M44" s="4" t="n">
        <v>91285378</v>
      </c>
      <c r="N44" s="4" t="s">
        <v>20</v>
      </c>
      <c r="O44" s="4" t="n">
        <v>696149962</v>
      </c>
      <c r="P44" s="4" t="s">
        <v>20</v>
      </c>
      <c r="Q44" s="4" t="n">
        <v>568694585</v>
      </c>
      <c r="R44" s="4" t="s">
        <v>20</v>
      </c>
      <c r="S44" s="4" t="n">
        <v>1115252812</v>
      </c>
      <c r="T44" s="4" t="s">
        <v>20</v>
      </c>
      <c r="U44" s="4" t="n">
        <v>1114617535</v>
      </c>
      <c r="V44" s="4" t="s">
        <v>20</v>
      </c>
      <c r="W44" s="4" t="n">
        <v>1745409427</v>
      </c>
      <c r="X44" s="4" t="s">
        <v>20</v>
      </c>
      <c r="Y44" s="4" t="n">
        <v>351291887</v>
      </c>
      <c r="Z44" s="4" t="s">
        <v>20</v>
      </c>
      <c r="AA44" s="4" t="s">
        <v>59</v>
      </c>
    </row>
    <row r="45" customFormat="false" ht="15.75" hidden="false" customHeight="false" outlineLevel="0" collapsed="false">
      <c r="A45" s="4" t="n">
        <v>1489593555</v>
      </c>
      <c r="B45" s="4" t="n">
        <v>2021</v>
      </c>
      <c r="C45" s="15" t="s">
        <v>86</v>
      </c>
      <c r="D45" s="4" t="n">
        <v>6948</v>
      </c>
      <c r="E45" s="4" t="s">
        <v>28</v>
      </c>
      <c r="F45" s="4" t="n">
        <v>1200</v>
      </c>
      <c r="G45" s="4" t="n">
        <v>16</v>
      </c>
      <c r="H45" s="4" t="n">
        <v>2</v>
      </c>
      <c r="I45" s="4" t="s">
        <v>29</v>
      </c>
      <c r="J45" s="4" t="s">
        <v>21</v>
      </c>
      <c r="K45" s="4" t="n">
        <v>113906080</v>
      </c>
      <c r="L45" s="4" t="n">
        <v>13965</v>
      </c>
      <c r="M45" s="4" t="n">
        <v>91285378</v>
      </c>
      <c r="N45" s="4" t="n">
        <v>25900</v>
      </c>
      <c r="O45" s="4" t="n">
        <v>696149962</v>
      </c>
      <c r="P45" s="4" t="n">
        <v>112259</v>
      </c>
      <c r="Q45" s="4" t="n">
        <v>568694585</v>
      </c>
      <c r="R45" s="4" t="n">
        <v>159574</v>
      </c>
      <c r="S45" s="4" t="n">
        <v>1115252812</v>
      </c>
      <c r="T45" s="4" t="n">
        <v>412660</v>
      </c>
      <c r="U45" s="4" t="n">
        <v>1114617535</v>
      </c>
      <c r="V45" s="4" t="n">
        <v>585073</v>
      </c>
      <c r="W45" s="4" t="n">
        <v>1745409427</v>
      </c>
      <c r="X45" s="4" t="n">
        <v>1401742</v>
      </c>
      <c r="Y45" s="4" t="n">
        <v>351291887</v>
      </c>
      <c r="Z45" s="4" t="n">
        <v>3133342</v>
      </c>
      <c r="AA45" s="4" t="s">
        <v>59</v>
      </c>
      <c r="AH45" s="4" t="s">
        <v>87</v>
      </c>
    </row>
    <row r="46" customFormat="false" ht="15.75" hidden="false" customHeight="false" outlineLevel="0" collapsed="false">
      <c r="A46" s="4" t="n">
        <v>185749681</v>
      </c>
      <c r="B46" s="4" t="n">
        <v>2021</v>
      </c>
      <c r="C46" s="15" t="s">
        <v>88</v>
      </c>
      <c r="D46" s="4" t="n">
        <v>2196</v>
      </c>
      <c r="E46" s="4" t="s">
        <v>16</v>
      </c>
      <c r="F46" s="4" t="n">
        <v>1600</v>
      </c>
      <c r="G46" s="4" t="n">
        <v>6</v>
      </c>
      <c r="H46" s="4" t="n">
        <v>2</v>
      </c>
      <c r="I46" s="4" t="s">
        <v>89</v>
      </c>
      <c r="J46" s="4" t="s">
        <v>38</v>
      </c>
      <c r="K46" s="4" t="n">
        <v>113906080</v>
      </c>
      <c r="L46" s="4" t="n">
        <v>692547</v>
      </c>
      <c r="M46" s="4" t="n">
        <v>91285378</v>
      </c>
      <c r="N46" s="4" t="n">
        <v>1623607</v>
      </c>
      <c r="O46" s="4" t="n">
        <v>696149962</v>
      </c>
      <c r="P46" s="4" t="n">
        <v>4703644</v>
      </c>
      <c r="Q46" s="4" t="n">
        <v>568694585</v>
      </c>
      <c r="R46" s="4" t="n">
        <v>10954961</v>
      </c>
      <c r="S46" s="4" t="n">
        <v>1115252812</v>
      </c>
      <c r="T46" s="4" t="n">
        <v>23068301</v>
      </c>
      <c r="U46" s="4" t="n">
        <v>1114617535</v>
      </c>
      <c r="V46" s="4" t="n">
        <v>63181294</v>
      </c>
      <c r="W46" s="4" t="n">
        <v>1745409427</v>
      </c>
      <c r="X46" s="7" t="n">
        <v>141054880</v>
      </c>
      <c r="Y46" s="4" t="n">
        <v>351291887</v>
      </c>
      <c r="Z46" s="7" t="n">
        <v>299559870</v>
      </c>
      <c r="AA46" s="4" t="s">
        <v>59</v>
      </c>
      <c r="AG46" s="4" t="s">
        <v>90</v>
      </c>
    </row>
    <row r="47" customFormat="false" ht="15.75" hidden="false" customHeight="false" outlineLevel="0" collapsed="false">
      <c r="A47" s="4" t="n">
        <v>1363999275</v>
      </c>
      <c r="B47" s="4" t="n">
        <v>2021</v>
      </c>
      <c r="C47" s="18" t="s">
        <v>91</v>
      </c>
      <c r="D47" s="4" t="n">
        <v>2505</v>
      </c>
      <c r="E47" s="4" t="s">
        <v>67</v>
      </c>
      <c r="F47" s="4" t="n">
        <v>1600</v>
      </c>
      <c r="G47" s="4" t="n">
        <v>4</v>
      </c>
      <c r="H47" s="4" t="n">
        <v>2</v>
      </c>
      <c r="I47" s="4" t="s">
        <v>92</v>
      </c>
      <c r="J47" s="4" t="s">
        <v>21</v>
      </c>
      <c r="K47" s="4" t="n">
        <v>113906080</v>
      </c>
      <c r="L47" s="4" t="n">
        <v>879980</v>
      </c>
      <c r="M47" s="4" t="n">
        <v>91285378</v>
      </c>
      <c r="N47" s="4" t="n">
        <v>1915098</v>
      </c>
      <c r="O47" s="4" t="n">
        <v>696149962</v>
      </c>
      <c r="P47" s="4" t="n">
        <v>5067832</v>
      </c>
      <c r="Q47" s="4" t="n">
        <v>568694585</v>
      </c>
      <c r="R47" s="4" t="n">
        <v>10337197</v>
      </c>
      <c r="S47" s="4" t="n">
        <v>1115252812</v>
      </c>
      <c r="T47" s="4" t="n">
        <v>21624740</v>
      </c>
      <c r="U47" s="4" t="n">
        <v>1114617535</v>
      </c>
      <c r="V47" s="4" t="n">
        <v>56725459</v>
      </c>
      <c r="W47" s="4" t="n">
        <v>1745409427</v>
      </c>
      <c r="X47" s="4" t="n">
        <v>120792106</v>
      </c>
      <c r="Y47" s="4" t="s">
        <v>59</v>
      </c>
      <c r="Z47" s="4"/>
      <c r="AA47" s="4"/>
      <c r="AG47" s="4" t="s">
        <v>93</v>
      </c>
    </row>
    <row r="48" customFormat="false" ht="15.75" hidden="false" customHeight="false" outlineLevel="0" collapsed="false">
      <c r="A48" s="4" t="n">
        <v>1363999275</v>
      </c>
      <c r="B48" s="4" t="n">
        <v>2021</v>
      </c>
      <c r="C48" s="18" t="s">
        <v>91</v>
      </c>
      <c r="D48" s="4" t="n">
        <v>2505</v>
      </c>
      <c r="E48" s="4" t="s">
        <v>67</v>
      </c>
      <c r="F48" s="4" t="n">
        <v>1600</v>
      </c>
      <c r="G48" s="4" t="n">
        <v>4</v>
      </c>
      <c r="H48" s="4" t="n">
        <v>2</v>
      </c>
      <c r="I48" s="4" t="s">
        <v>92</v>
      </c>
      <c r="J48" s="4" t="s">
        <v>21</v>
      </c>
      <c r="K48" s="4" t="n">
        <v>113906080</v>
      </c>
      <c r="L48" s="4" t="n">
        <v>441554</v>
      </c>
      <c r="M48" s="4" t="n">
        <v>91285378</v>
      </c>
      <c r="N48" s="4" t="n">
        <v>1003174</v>
      </c>
      <c r="O48" s="4" t="n">
        <v>696149962</v>
      </c>
      <c r="P48" s="4" t="n">
        <v>2569098</v>
      </c>
      <c r="Q48" s="4" t="n">
        <v>568694585</v>
      </c>
      <c r="R48" s="4" t="n">
        <v>6155514</v>
      </c>
      <c r="S48" s="4" t="n">
        <v>1115252812</v>
      </c>
      <c r="T48" s="4" t="n">
        <v>13503465</v>
      </c>
      <c r="U48" s="4" t="n">
        <v>1114617535</v>
      </c>
      <c r="V48" s="4" t="n">
        <v>34241426</v>
      </c>
      <c r="W48" s="4" t="n">
        <v>1745409427</v>
      </c>
      <c r="X48" s="4" t="n">
        <v>65861936</v>
      </c>
      <c r="Y48" s="4" t="n">
        <v>351291887</v>
      </c>
      <c r="Z48" s="4" t="n">
        <v>139467235</v>
      </c>
      <c r="AA48" s="4" t="s">
        <v>59</v>
      </c>
      <c r="AG48" s="4" t="s">
        <v>94</v>
      </c>
    </row>
    <row r="49" customFormat="false" ht="15.75" hidden="false" customHeight="false" outlineLevel="0" collapsed="false">
      <c r="A49" s="4" t="n">
        <v>539559509</v>
      </c>
      <c r="B49" s="4" t="n">
        <v>2021</v>
      </c>
      <c r="C49" s="15" t="s">
        <v>95</v>
      </c>
      <c r="D49" s="4" t="n">
        <v>12446</v>
      </c>
      <c r="E49" s="4" t="s">
        <v>28</v>
      </c>
      <c r="F49" s="4" t="n">
        <v>2666</v>
      </c>
      <c r="G49" s="4" t="n">
        <v>16</v>
      </c>
      <c r="H49" s="4" t="n">
        <v>1</v>
      </c>
      <c r="I49" s="3" t="s">
        <v>96</v>
      </c>
      <c r="J49" s="4" t="s">
        <v>21</v>
      </c>
      <c r="K49" s="4" t="n">
        <v>113906080</v>
      </c>
      <c r="L49" s="4" t="n">
        <v>136628</v>
      </c>
      <c r="M49" s="4" t="n">
        <v>91285378</v>
      </c>
      <c r="N49" s="4" t="n">
        <v>290435</v>
      </c>
      <c r="O49" s="4" t="n">
        <v>696149962</v>
      </c>
      <c r="P49" s="4" t="n">
        <v>772442</v>
      </c>
      <c r="Q49" s="4" t="n">
        <v>568694585</v>
      </c>
      <c r="R49" s="4" t="n">
        <v>1626797</v>
      </c>
      <c r="S49" s="4" t="n">
        <v>1115252812</v>
      </c>
      <c r="T49" s="4" t="n">
        <v>3328747</v>
      </c>
      <c r="U49" s="4" t="n">
        <v>1114617535</v>
      </c>
      <c r="V49" s="4" t="s">
        <v>59</v>
      </c>
      <c r="AG49" s="4" t="s">
        <v>97</v>
      </c>
      <c r="AH49" s="4" t="s">
        <v>98</v>
      </c>
    </row>
    <row r="50" customFormat="false" ht="15.75" hidden="false" customHeight="false" outlineLevel="0" collapsed="false">
      <c r="A50" s="4" t="n">
        <v>283589835</v>
      </c>
      <c r="B50" s="4" t="n">
        <v>2021</v>
      </c>
      <c r="C50" s="6" t="s">
        <v>99</v>
      </c>
      <c r="D50" s="4" t="n">
        <v>9681</v>
      </c>
      <c r="E50" s="4" t="s">
        <v>28</v>
      </c>
      <c r="F50" s="4" t="n">
        <v>2400</v>
      </c>
      <c r="G50" s="4" t="n">
        <v>16</v>
      </c>
      <c r="H50" s="4" t="n">
        <v>1</v>
      </c>
      <c r="I50" s="4" t="s">
        <v>100</v>
      </c>
      <c r="J50" s="4" t="s">
        <v>38</v>
      </c>
      <c r="K50" s="4" t="n">
        <v>113906080</v>
      </c>
      <c r="L50" s="4" t="n">
        <v>362155</v>
      </c>
      <c r="M50" s="4" t="n">
        <v>91285378</v>
      </c>
      <c r="N50" s="4" t="n">
        <v>760996</v>
      </c>
      <c r="O50" s="4" t="n">
        <v>696149962</v>
      </c>
      <c r="P50" s="4" t="n">
        <v>2312698</v>
      </c>
      <c r="Q50" s="4" t="n">
        <v>568694585</v>
      </c>
      <c r="R50" s="4" t="n">
        <v>5146398</v>
      </c>
      <c r="S50" s="4" t="n">
        <v>1115252812</v>
      </c>
      <c r="T50" s="4" t="n">
        <v>11501778</v>
      </c>
      <c r="U50" s="4" t="n">
        <v>1114617535</v>
      </c>
      <c r="V50" s="4" t="n">
        <v>33178694</v>
      </c>
      <c r="W50" s="4" t="n">
        <v>1745409427</v>
      </c>
      <c r="X50" s="4" t="n">
        <v>74304229</v>
      </c>
      <c r="Y50" s="4" t="n">
        <v>351291887</v>
      </c>
      <c r="Z50" s="4" t="n">
        <v>164208779</v>
      </c>
      <c r="AA50" s="4" t="n">
        <v>1445046320</v>
      </c>
      <c r="AB50" s="4" t="n">
        <v>499045825</v>
      </c>
      <c r="AC50" s="4" t="n">
        <v>1552437745</v>
      </c>
      <c r="AD50" s="4" t="n">
        <v>1096440612</v>
      </c>
      <c r="AE50" s="4" t="n">
        <v>865725624</v>
      </c>
      <c r="AF50" s="4" t="n">
        <v>2229310337</v>
      </c>
    </row>
    <row r="51" customFormat="false" ht="15.75" hidden="false" customHeight="false" outlineLevel="0" collapsed="false">
      <c r="A51" s="4" t="n">
        <v>283589835</v>
      </c>
      <c r="B51" s="4" t="n">
        <v>2021</v>
      </c>
      <c r="C51" s="6" t="s">
        <v>99</v>
      </c>
      <c r="D51" s="4" t="n">
        <v>9681</v>
      </c>
      <c r="E51" s="4" t="s">
        <v>28</v>
      </c>
      <c r="F51" s="4" t="n">
        <v>2400</v>
      </c>
      <c r="G51" s="4" t="n">
        <v>16</v>
      </c>
      <c r="H51" s="4" t="n">
        <v>1</v>
      </c>
      <c r="I51" s="4" t="s">
        <v>100</v>
      </c>
      <c r="J51" s="4" t="s">
        <v>21</v>
      </c>
      <c r="K51" s="4" t="n">
        <v>113906080</v>
      </c>
      <c r="L51" s="4" t="n">
        <v>144092</v>
      </c>
      <c r="M51" s="4" t="n">
        <v>91285378</v>
      </c>
      <c r="N51" s="4" t="n">
        <v>317007</v>
      </c>
      <c r="O51" s="4" t="n">
        <v>696149962</v>
      </c>
      <c r="P51" s="4" t="n">
        <v>794076</v>
      </c>
      <c r="Q51" s="4" t="n">
        <v>568694585</v>
      </c>
      <c r="R51" s="4" t="n">
        <v>1647932</v>
      </c>
      <c r="S51" s="4" t="n">
        <v>1115252812</v>
      </c>
      <c r="T51" s="4" t="n">
        <v>3461092</v>
      </c>
      <c r="U51" s="4" t="n">
        <v>1114617535</v>
      </c>
      <c r="V51" s="4" t="n">
        <v>9133795</v>
      </c>
      <c r="W51" s="4" t="n">
        <v>1745409427</v>
      </c>
      <c r="X51" s="4" t="n">
        <v>18924644</v>
      </c>
      <c r="Y51" s="4" t="n">
        <v>351291887</v>
      </c>
      <c r="Z51" s="4" t="n">
        <v>39286971</v>
      </c>
      <c r="AA51" s="4" t="n">
        <v>1445046320</v>
      </c>
      <c r="AB51" s="4" t="n">
        <v>104058819</v>
      </c>
      <c r="AC51" s="4" t="n">
        <v>1552437745</v>
      </c>
      <c r="AD51" s="4" t="n">
        <v>215115017</v>
      </c>
      <c r="AE51" s="4" t="n">
        <v>865725624</v>
      </c>
      <c r="AF51" s="4" t="n">
        <v>153731855</v>
      </c>
    </row>
    <row r="52" customFormat="false" ht="15.75" hidden="false" customHeight="false" outlineLevel="0" collapsed="false">
      <c r="A52" s="4" t="n">
        <v>2015559713</v>
      </c>
      <c r="B52" s="4" t="n">
        <v>2021</v>
      </c>
      <c r="C52" s="6" t="s">
        <v>80</v>
      </c>
      <c r="D52" s="4" t="n">
        <v>5931</v>
      </c>
      <c r="E52" s="4" t="s">
        <v>28</v>
      </c>
      <c r="F52" s="4" t="n">
        <v>2400</v>
      </c>
      <c r="G52" s="4" t="n">
        <v>12</v>
      </c>
      <c r="H52" s="4" t="n">
        <v>2</v>
      </c>
      <c r="I52" s="4" t="s">
        <v>92</v>
      </c>
      <c r="J52" s="4" t="s">
        <v>21</v>
      </c>
      <c r="K52" s="4" t="n">
        <v>113906080</v>
      </c>
      <c r="L52" s="4" t="n">
        <v>134073</v>
      </c>
      <c r="M52" s="4" t="n">
        <v>91285378</v>
      </c>
      <c r="N52" s="4" t="n">
        <v>279221</v>
      </c>
      <c r="O52" s="4" t="n">
        <v>696149962</v>
      </c>
      <c r="P52" s="4" t="n">
        <v>766386</v>
      </c>
      <c r="Q52" s="4" t="n">
        <v>568694585</v>
      </c>
      <c r="R52" s="4" t="n">
        <v>1649013</v>
      </c>
      <c r="S52" s="4" t="n">
        <v>1115252812</v>
      </c>
      <c r="T52" s="4" t="n">
        <v>3355292</v>
      </c>
      <c r="U52" s="4" t="n">
        <v>1114617535</v>
      </c>
      <c r="V52" s="4" t="n">
        <v>8827120</v>
      </c>
      <c r="W52" s="4" t="n">
        <v>1745409427</v>
      </c>
      <c r="X52" s="4" t="n">
        <v>18378032</v>
      </c>
      <c r="Y52" s="4" t="n">
        <v>351291887</v>
      </c>
      <c r="Z52" s="4" t="n">
        <v>38756000</v>
      </c>
      <c r="AA52" s="4" t="s">
        <v>59</v>
      </c>
      <c r="AG52" s="4" t="s">
        <v>101</v>
      </c>
      <c r="AH52" s="13" t="s">
        <v>55</v>
      </c>
    </row>
    <row r="53" customFormat="false" ht="15.75" hidden="false" customHeight="false" outlineLevel="0" collapsed="false">
      <c r="A53" s="4" t="n">
        <v>1919116192</v>
      </c>
      <c r="B53" s="4" t="n">
        <v>2021</v>
      </c>
      <c r="C53" s="15" t="s">
        <v>102</v>
      </c>
      <c r="D53" s="4" t="n">
        <v>6359</v>
      </c>
      <c r="E53" s="4" t="s">
        <v>16</v>
      </c>
      <c r="F53" s="4" t="n">
        <v>2400</v>
      </c>
      <c r="G53" s="4" t="n">
        <v>16</v>
      </c>
      <c r="H53" s="4" t="n">
        <v>2</v>
      </c>
      <c r="I53" s="4" t="s">
        <v>103</v>
      </c>
      <c r="J53" s="4" t="s">
        <v>38</v>
      </c>
      <c r="K53" s="4" t="n">
        <v>113906080</v>
      </c>
      <c r="L53" s="4" t="n">
        <v>509261</v>
      </c>
      <c r="M53" s="4" t="n">
        <v>91285378</v>
      </c>
      <c r="N53" s="4" t="n">
        <v>1084650</v>
      </c>
      <c r="O53" s="4" t="n">
        <v>696149962</v>
      </c>
      <c r="P53" s="4" t="n">
        <v>3071038</v>
      </c>
      <c r="Q53" s="4" t="n">
        <v>568694585</v>
      </c>
      <c r="R53" s="4" t="n">
        <v>6975904</v>
      </c>
      <c r="S53" s="4" t="n">
        <v>1115252812</v>
      </c>
      <c r="T53" s="4" t="n">
        <v>14830836</v>
      </c>
      <c r="U53" s="4" t="n">
        <v>1114617535</v>
      </c>
      <c r="V53" s="4" t="n">
        <v>38415025</v>
      </c>
      <c r="W53" s="4" t="n">
        <v>1745409427</v>
      </c>
      <c r="X53" s="4" t="n">
        <v>79510253</v>
      </c>
      <c r="Y53" s="4" t="s">
        <v>59</v>
      </c>
      <c r="AG53" s="4" t="s">
        <v>104</v>
      </c>
      <c r="AH53" s="4" t="s">
        <v>55</v>
      </c>
    </row>
    <row r="54" customFormat="false" ht="15.75" hidden="false" customHeight="false" outlineLevel="0" collapsed="false">
      <c r="A54" s="4" t="n">
        <v>1717321813</v>
      </c>
      <c r="B54" s="4" t="n">
        <v>2021</v>
      </c>
      <c r="C54" s="6" t="s">
        <v>105</v>
      </c>
      <c r="D54" s="4" t="n">
        <v>2576</v>
      </c>
      <c r="E54" s="4" t="s">
        <v>28</v>
      </c>
      <c r="F54" s="4" t="n">
        <v>2133</v>
      </c>
      <c r="G54" s="4" t="n">
        <v>16</v>
      </c>
      <c r="H54" s="4" t="n">
        <v>1</v>
      </c>
      <c r="I54" s="4" t="s">
        <v>106</v>
      </c>
      <c r="J54" s="4" t="s">
        <v>38</v>
      </c>
      <c r="K54" s="4" t="n">
        <v>113906080</v>
      </c>
      <c r="L54" s="4" t="n">
        <v>1265271</v>
      </c>
      <c r="M54" s="4" t="n">
        <v>91285378</v>
      </c>
      <c r="N54" s="4" t="n">
        <v>3381324</v>
      </c>
      <c r="O54" s="4" t="n">
        <v>696149962</v>
      </c>
      <c r="P54" s="4" t="n">
        <v>9591723</v>
      </c>
      <c r="Q54" s="4" t="n">
        <v>568694585</v>
      </c>
      <c r="R54" s="4" t="n">
        <v>19618262</v>
      </c>
      <c r="S54" s="4" t="n">
        <v>1115252812</v>
      </c>
      <c r="T54" s="4" t="n">
        <v>54413159</v>
      </c>
      <c r="U54" s="4" t="n">
        <v>1114617535</v>
      </c>
      <c r="V54" s="4" t="n">
        <v>177398466</v>
      </c>
      <c r="W54" s="4" t="n">
        <v>1745409427</v>
      </c>
      <c r="X54" s="4" t="n">
        <v>420830047</v>
      </c>
      <c r="Y54" s="4" t="n">
        <v>351291887</v>
      </c>
      <c r="Z54" s="4" t="n">
        <v>909547724</v>
      </c>
      <c r="AA54" s="4" t="s">
        <v>59</v>
      </c>
      <c r="AG54" s="4" t="s">
        <v>107</v>
      </c>
      <c r="AH54" s="9" t="s">
        <v>55</v>
      </c>
    </row>
    <row r="55" customFormat="false" ht="15.75" hidden="false" customHeight="false" outlineLevel="0" collapsed="false">
      <c r="A55" s="4" t="n">
        <v>993393672</v>
      </c>
      <c r="B55" s="4" t="n">
        <v>2021</v>
      </c>
      <c r="C55" s="6" t="s">
        <v>108</v>
      </c>
      <c r="D55" s="4" t="n">
        <v>2011</v>
      </c>
      <c r="E55" s="4" t="s">
        <v>67</v>
      </c>
      <c r="F55" s="4" t="n">
        <v>1600</v>
      </c>
      <c r="G55" s="4" t="n">
        <v>4</v>
      </c>
      <c r="H55" s="4" t="n">
        <v>1</v>
      </c>
      <c r="I55" s="4" t="s">
        <v>109</v>
      </c>
      <c r="J55" s="4" t="s">
        <v>60</v>
      </c>
      <c r="K55" s="4" t="n">
        <v>113906080</v>
      </c>
      <c r="L55" s="4" t="n">
        <v>576764</v>
      </c>
      <c r="M55" s="4" t="n">
        <v>91285378</v>
      </c>
      <c r="N55" s="4" t="n">
        <v>1244587</v>
      </c>
      <c r="O55" s="4" t="n">
        <v>696149962</v>
      </c>
      <c r="P55" s="4" t="n">
        <v>3348087</v>
      </c>
      <c r="Q55" s="4" t="n">
        <v>568694585</v>
      </c>
      <c r="R55" s="4" t="n">
        <v>7661274</v>
      </c>
      <c r="S55" s="4" t="n">
        <v>1115252812</v>
      </c>
      <c r="T55" s="4" t="n">
        <v>14468815</v>
      </c>
      <c r="U55" s="4" t="n">
        <v>1114617535</v>
      </c>
      <c r="V55" s="4" t="n">
        <v>40430510</v>
      </c>
      <c r="W55" s="4" t="n">
        <v>1745409427</v>
      </c>
      <c r="X55" s="4" t="n">
        <v>81057215</v>
      </c>
      <c r="Y55" s="4" t="s">
        <v>59</v>
      </c>
      <c r="AG55" s="4" t="s">
        <v>110</v>
      </c>
      <c r="AH55" s="9"/>
    </row>
    <row r="56" customFormat="false" ht="15.75" hidden="false" customHeight="false" outlineLevel="0" collapsed="false">
      <c r="A56" s="4" t="n">
        <v>1473580279</v>
      </c>
      <c r="B56" s="4" t="n">
        <v>2021</v>
      </c>
      <c r="C56" s="15" t="s">
        <v>111</v>
      </c>
      <c r="D56" s="4" t="n">
        <v>17839</v>
      </c>
      <c r="E56" s="4" t="s">
        <v>28</v>
      </c>
      <c r="F56" s="4" t="n">
        <v>3200</v>
      </c>
      <c r="G56" s="4" t="n">
        <v>16</v>
      </c>
      <c r="H56" s="4" t="n">
        <v>2</v>
      </c>
      <c r="I56" s="19" t="s">
        <v>92</v>
      </c>
      <c r="J56" s="4" t="s">
        <v>21</v>
      </c>
      <c r="K56" s="4" t="n">
        <v>113906080</v>
      </c>
      <c r="L56" s="4" t="n">
        <v>146033</v>
      </c>
      <c r="M56" s="4" t="n">
        <v>91285378</v>
      </c>
      <c r="N56" s="4" t="n">
        <v>309070</v>
      </c>
      <c r="O56" s="4" t="n">
        <v>696149962</v>
      </c>
      <c r="P56" s="4" t="n">
        <v>827186</v>
      </c>
      <c r="Q56" s="4" t="n">
        <v>568694585</v>
      </c>
      <c r="R56" s="4" t="n">
        <v>1710679</v>
      </c>
      <c r="S56" s="4" t="n">
        <v>1115252812</v>
      </c>
      <c r="T56" s="4" t="n">
        <v>3474269</v>
      </c>
      <c r="U56" s="4" t="n">
        <v>1114617535</v>
      </c>
      <c r="V56" s="4" t="n">
        <v>8997292</v>
      </c>
      <c r="W56" s="4" t="n">
        <v>1745409427</v>
      </c>
      <c r="X56" s="4" t="n">
        <v>19084114</v>
      </c>
      <c r="Y56" s="4" t="n">
        <v>351291887</v>
      </c>
      <c r="Z56" s="4" t="n">
        <v>39577593</v>
      </c>
      <c r="AA56" s="4" t="s">
        <v>59</v>
      </c>
      <c r="AH56" s="4" t="s">
        <v>77</v>
      </c>
    </row>
    <row r="57" customFormat="false" ht="15.75" hidden="false" customHeight="false" outlineLevel="0" collapsed="false">
      <c r="A57" s="4" t="n">
        <v>25431622</v>
      </c>
      <c r="B57" s="4" t="n">
        <v>2021</v>
      </c>
      <c r="C57" s="6" t="s">
        <v>112</v>
      </c>
      <c r="D57" s="4" t="n">
        <v>10184</v>
      </c>
      <c r="E57" s="4" t="s">
        <v>28</v>
      </c>
      <c r="F57" s="4" t="n">
        <v>2400</v>
      </c>
      <c r="G57" s="4" t="n">
        <v>8</v>
      </c>
      <c r="H57" s="4" t="n">
        <v>1</v>
      </c>
      <c r="I57" s="4" t="s">
        <v>113</v>
      </c>
      <c r="J57" s="4" t="s">
        <v>38</v>
      </c>
      <c r="K57" s="4" t="n">
        <v>113906080</v>
      </c>
      <c r="L57" s="4" t="n">
        <v>942840</v>
      </c>
      <c r="M57" s="4" t="n">
        <v>91285378</v>
      </c>
      <c r="N57" s="4" t="n">
        <v>2458614</v>
      </c>
      <c r="O57" s="4" t="n">
        <v>696149962</v>
      </c>
      <c r="P57" s="4" t="n">
        <v>7804200</v>
      </c>
      <c r="Q57" s="4" t="n">
        <v>568694585</v>
      </c>
      <c r="R57" s="4" t="n">
        <v>17863092</v>
      </c>
      <c r="S57" s="4" t="n">
        <v>1115252812</v>
      </c>
      <c r="T57" s="4" t="n">
        <v>41867388</v>
      </c>
      <c r="U57" s="4" t="n">
        <v>1114617535</v>
      </c>
      <c r="V57" s="4" t="n">
        <v>128189704</v>
      </c>
      <c r="W57" s="4" t="n">
        <v>1745409427</v>
      </c>
      <c r="X57" s="4" t="n">
        <v>306216343</v>
      </c>
      <c r="Y57" s="4" t="n">
        <v>351291887</v>
      </c>
      <c r="Z57" s="4" t="n">
        <v>699317426</v>
      </c>
      <c r="AA57" s="4" t="s">
        <v>59</v>
      </c>
      <c r="AH57" s="4" t="s">
        <v>77</v>
      </c>
    </row>
    <row r="58" customFormat="false" ht="15.75" hidden="false" customHeight="false" outlineLevel="0" collapsed="false">
      <c r="A58" s="4" t="n">
        <v>2015559713</v>
      </c>
      <c r="B58" s="4" t="n">
        <v>2021</v>
      </c>
      <c r="C58" s="6" t="s">
        <v>114</v>
      </c>
      <c r="D58" s="4" t="n">
        <v>8955</v>
      </c>
      <c r="E58" s="4" t="s">
        <v>28</v>
      </c>
      <c r="F58" s="4" t="n">
        <v>2133</v>
      </c>
      <c r="G58" s="4" t="n">
        <v>8</v>
      </c>
      <c r="H58" s="4" t="n">
        <v>2</v>
      </c>
      <c r="I58" s="4" t="s">
        <v>115</v>
      </c>
      <c r="J58" s="4" t="s">
        <v>21</v>
      </c>
      <c r="K58" s="4" t="n">
        <v>113906080</v>
      </c>
      <c r="L58" s="4" t="n">
        <v>161823</v>
      </c>
      <c r="M58" s="19" t="n">
        <v>91285378</v>
      </c>
      <c r="N58" s="4" t="n">
        <v>312273</v>
      </c>
      <c r="O58" s="4" t="n">
        <v>696149962</v>
      </c>
      <c r="P58" s="19" t="n">
        <v>787599</v>
      </c>
      <c r="Q58" s="4" t="n">
        <v>568694585</v>
      </c>
      <c r="R58" s="4" t="n">
        <v>1646729</v>
      </c>
      <c r="S58" s="4" t="n">
        <v>1115252812</v>
      </c>
      <c r="T58" s="4" t="n">
        <v>3418258</v>
      </c>
      <c r="U58" s="4" t="n">
        <v>1114617535</v>
      </c>
      <c r="V58" s="4" t="n">
        <v>9159992</v>
      </c>
      <c r="W58" s="4" t="n">
        <v>1745409427</v>
      </c>
      <c r="X58" s="4" t="n">
        <v>18750440</v>
      </c>
      <c r="Y58" s="4" t="n">
        <v>351291887</v>
      </c>
      <c r="Z58" s="4" t="n">
        <v>39197087</v>
      </c>
      <c r="AA58" s="4" t="n">
        <v>1445046320</v>
      </c>
      <c r="AB58" s="4" t="n">
        <v>104967783</v>
      </c>
      <c r="AC58" s="4" t="n">
        <v>1552437745</v>
      </c>
      <c r="AD58" s="4" t="n">
        <v>216217521</v>
      </c>
      <c r="AE58" s="4" t="n">
        <v>865725624</v>
      </c>
      <c r="AF58" s="4" t="n">
        <v>437493965</v>
      </c>
      <c r="AG58" s="4" t="s">
        <v>116</v>
      </c>
      <c r="AH58" s="4" t="s">
        <v>77</v>
      </c>
    </row>
    <row r="59" customFormat="false" ht="15.75" hidden="false" customHeight="false" outlineLevel="0" collapsed="false">
      <c r="A59" s="19" t="n">
        <v>70455192</v>
      </c>
      <c r="B59" s="4" t="n">
        <v>2021</v>
      </c>
      <c r="C59" s="20" t="s">
        <v>117</v>
      </c>
      <c r="D59" s="19" t="n">
        <v>4142</v>
      </c>
      <c r="E59" s="19" t="s">
        <v>67</v>
      </c>
      <c r="F59" s="19" t="n">
        <v>1333</v>
      </c>
      <c r="G59" s="19" t="n">
        <v>12</v>
      </c>
      <c r="H59" s="19" t="n">
        <v>3</v>
      </c>
      <c r="I59" s="19" t="s">
        <v>118</v>
      </c>
      <c r="J59" s="19" t="s">
        <v>38</v>
      </c>
      <c r="K59" s="19" t="n">
        <v>113906080</v>
      </c>
      <c r="L59" s="19" t="n">
        <v>391516</v>
      </c>
      <c r="M59" s="19" t="n">
        <v>91285378</v>
      </c>
      <c r="N59" s="19" t="n">
        <v>892863</v>
      </c>
      <c r="O59" s="19" t="n">
        <v>696149962</v>
      </c>
      <c r="P59" s="19" t="n">
        <v>2596371</v>
      </c>
      <c r="Q59" s="19" t="n">
        <v>568694585</v>
      </c>
      <c r="R59" s="19" t="n">
        <v>6048387</v>
      </c>
      <c r="S59" s="19" t="n">
        <v>1115252812</v>
      </c>
      <c r="T59" s="19" t="n">
        <v>13824093</v>
      </c>
      <c r="U59" s="19" t="n">
        <v>1114617535</v>
      </c>
      <c r="V59" s="19" t="n">
        <v>41643494</v>
      </c>
      <c r="W59" s="19" t="n">
        <v>1745409427</v>
      </c>
      <c r="X59" s="19" t="n">
        <v>92966304</v>
      </c>
      <c r="Y59" s="19" t="n">
        <v>351291887</v>
      </c>
      <c r="Z59" s="19" t="n">
        <v>209194701</v>
      </c>
      <c r="AA59" s="19" t="n">
        <v>1445046320</v>
      </c>
      <c r="AB59" s="19" t="n">
        <v>586273992</v>
      </c>
      <c r="AC59" s="19" t="n">
        <v>1552437745</v>
      </c>
      <c r="AD59" s="19" t="n">
        <v>1295774700</v>
      </c>
      <c r="AE59" s="19" t="n">
        <v>865725624</v>
      </c>
      <c r="AF59" s="19" t="s">
        <v>59</v>
      </c>
      <c r="AG59" s="19" t="s">
        <v>32</v>
      </c>
      <c r="AH59" s="19" t="s">
        <v>77</v>
      </c>
    </row>
    <row r="60" customFormat="false" ht="15.75" hidden="false" customHeight="false" outlineLevel="0" collapsed="false">
      <c r="A60" s="4" t="n">
        <v>1694398383</v>
      </c>
      <c r="B60" s="4" t="n">
        <v>2021</v>
      </c>
      <c r="C60" s="6" t="s">
        <v>119</v>
      </c>
      <c r="D60" s="4" t="n">
        <v>7202</v>
      </c>
      <c r="E60" s="4" t="s">
        <v>28</v>
      </c>
      <c r="F60" s="4" t="n">
        <v>3200</v>
      </c>
      <c r="G60" s="4" t="n">
        <v>16</v>
      </c>
      <c r="H60" s="4" t="n">
        <v>2</v>
      </c>
      <c r="I60" s="4" t="s">
        <v>89</v>
      </c>
      <c r="J60" s="4" t="s">
        <v>38</v>
      </c>
      <c r="K60" s="4" t="n">
        <v>113906080</v>
      </c>
      <c r="L60" s="4" t="n">
        <v>454034</v>
      </c>
      <c r="M60" s="4" t="n">
        <v>91285378</v>
      </c>
      <c r="N60" s="4" t="n">
        <v>976073</v>
      </c>
      <c r="O60" s="4" t="n">
        <v>696149962</v>
      </c>
      <c r="P60" s="4" t="n">
        <v>2588197</v>
      </c>
      <c r="Q60" s="4" t="n">
        <v>568694585</v>
      </c>
      <c r="R60" s="4" t="n">
        <v>5840445</v>
      </c>
      <c r="S60" s="4" t="n">
        <v>1115252812</v>
      </c>
      <c r="T60" s="4" t="n">
        <v>13095997</v>
      </c>
      <c r="U60" s="4" t="n">
        <v>1114617535</v>
      </c>
      <c r="V60" s="4" t="n">
        <v>38099899</v>
      </c>
      <c r="W60" s="4" t="n">
        <v>1745409427</v>
      </c>
      <c r="X60" s="4" t="n">
        <v>84944197</v>
      </c>
      <c r="Y60" s="4" t="n">
        <v>351291887</v>
      </c>
      <c r="Z60" s="4" t="n">
        <v>184470595</v>
      </c>
      <c r="AA60" s="4" t="s">
        <v>59</v>
      </c>
      <c r="AH60" s="4" t="s">
        <v>77</v>
      </c>
    </row>
    <row r="61" customFormat="false" ht="15.75" hidden="false" customHeight="false" outlineLevel="0" collapsed="false">
      <c r="A61" s="4" t="n">
        <v>287570543</v>
      </c>
      <c r="B61" s="4" t="n">
        <v>2021</v>
      </c>
      <c r="C61" s="15" t="s">
        <v>120</v>
      </c>
      <c r="D61" s="4" t="n">
        <v>6461</v>
      </c>
      <c r="E61" s="4" t="s">
        <v>28</v>
      </c>
      <c r="F61" s="4" t="n">
        <v>1330</v>
      </c>
      <c r="G61" s="4" t="n">
        <v>8</v>
      </c>
      <c r="H61" s="4" t="n">
        <v>1</v>
      </c>
      <c r="I61" s="4" t="s">
        <v>121</v>
      </c>
      <c r="J61" s="4" t="s">
        <v>21</v>
      </c>
      <c r="K61" s="4" t="n">
        <v>113906080</v>
      </c>
      <c r="L61" s="4" t="n">
        <v>847453</v>
      </c>
      <c r="M61" s="4" t="n">
        <v>91285378</v>
      </c>
      <c r="N61" s="4" t="n">
        <v>1708743</v>
      </c>
      <c r="O61" s="4" t="n">
        <v>696149962</v>
      </c>
      <c r="P61" s="4" t="n">
        <v>4752063</v>
      </c>
      <c r="Q61" s="4" t="n">
        <v>568694585</v>
      </c>
      <c r="R61" s="4" t="n">
        <v>9917534</v>
      </c>
      <c r="S61" s="4" t="n">
        <v>1115252812</v>
      </c>
      <c r="T61" s="4" t="n">
        <v>20025203</v>
      </c>
      <c r="U61" s="4" t="n">
        <v>1114617535</v>
      </c>
      <c r="V61" s="4" t="n">
        <v>53432599</v>
      </c>
      <c r="W61" s="4" t="n">
        <v>1745409427</v>
      </c>
      <c r="X61" s="4" t="n">
        <v>111811621</v>
      </c>
      <c r="Y61" s="4" t="s">
        <v>59</v>
      </c>
      <c r="AG61" s="4" t="s">
        <v>122</v>
      </c>
      <c r="AH61" s="4" t="s">
        <v>77</v>
      </c>
    </row>
    <row r="62" customFormat="false" ht="15.75" hidden="false" customHeight="false" outlineLevel="0" collapsed="false">
      <c r="A62" s="4" t="n">
        <v>1082231938</v>
      </c>
      <c r="B62" s="4" t="n">
        <v>2021</v>
      </c>
      <c r="C62" s="15" t="s">
        <v>123</v>
      </c>
      <c r="D62" s="4" t="n">
        <v>7804</v>
      </c>
      <c r="E62" s="4" t="s">
        <v>28</v>
      </c>
      <c r="F62" s="4" t="n">
        <v>3200</v>
      </c>
      <c r="G62" s="4" t="n">
        <v>8</v>
      </c>
      <c r="H62" s="4" t="n">
        <v>2</v>
      </c>
      <c r="I62" s="4" t="s">
        <v>124</v>
      </c>
      <c r="J62" s="4" t="s">
        <v>21</v>
      </c>
      <c r="K62" s="4" t="n">
        <v>113906080</v>
      </c>
      <c r="L62" s="4" t="n">
        <v>12915</v>
      </c>
      <c r="M62" s="4" t="n">
        <v>91285378</v>
      </c>
      <c r="N62" s="4" t="n">
        <v>20987</v>
      </c>
      <c r="O62" s="4" t="n">
        <v>696149962</v>
      </c>
      <c r="P62" s="4" t="n">
        <v>93685</v>
      </c>
      <c r="Q62" s="4" t="n">
        <v>568694585</v>
      </c>
      <c r="R62" s="4" t="n">
        <v>130222</v>
      </c>
      <c r="S62" s="4" t="n">
        <v>1115252812</v>
      </c>
      <c r="T62" s="4" t="n">
        <v>337362</v>
      </c>
      <c r="U62" s="4" t="n">
        <v>1114617535</v>
      </c>
      <c r="V62" s="4" t="n">
        <v>501533</v>
      </c>
      <c r="W62" s="4" t="n">
        <v>1745409427</v>
      </c>
      <c r="X62" s="4" t="n">
        <v>1103452</v>
      </c>
      <c r="Y62" s="19" t="n">
        <v>351291887</v>
      </c>
      <c r="Z62" s="19" t="n">
        <v>2518543</v>
      </c>
      <c r="AA62" s="4" t="s">
        <v>59</v>
      </c>
      <c r="AG62" s="4" t="s">
        <v>125</v>
      </c>
      <c r="AH62" s="4" t="s">
        <v>77</v>
      </c>
    </row>
    <row r="63" customFormat="false" ht="15.75" hidden="false" customHeight="false" outlineLevel="0" collapsed="false">
      <c r="A63" s="4" t="n">
        <v>917543958</v>
      </c>
      <c r="B63" s="4" t="n">
        <v>2021</v>
      </c>
      <c r="C63" s="6" t="s">
        <v>126</v>
      </c>
      <c r="D63" s="4" t="n">
        <v>4884</v>
      </c>
      <c r="E63" s="4" t="s">
        <v>67</v>
      </c>
      <c r="F63" s="4" t="n">
        <v>1600</v>
      </c>
      <c r="G63" s="4" t="n">
        <v>8</v>
      </c>
      <c r="H63" s="4" t="n">
        <v>1</v>
      </c>
      <c r="I63" s="4" t="s">
        <v>127</v>
      </c>
      <c r="J63" s="4" t="s">
        <v>60</v>
      </c>
      <c r="K63" s="4" t="n">
        <v>113906080</v>
      </c>
      <c r="L63" s="4" t="n">
        <v>179217</v>
      </c>
      <c r="M63" s="4" t="n">
        <v>91285378</v>
      </c>
      <c r="N63" s="4" t="n">
        <v>371637</v>
      </c>
      <c r="O63" s="4" t="n">
        <v>696149962</v>
      </c>
      <c r="P63" s="4" t="n">
        <v>974334</v>
      </c>
      <c r="Q63" s="4" t="n">
        <v>568694585</v>
      </c>
      <c r="R63" s="4" t="n">
        <v>2055822</v>
      </c>
      <c r="S63" s="4" t="n">
        <v>1115252812</v>
      </c>
      <c r="T63" s="4" t="n">
        <v>4237086</v>
      </c>
      <c r="U63" s="4" t="n">
        <v>1114617535</v>
      </c>
      <c r="V63" s="4" t="n">
        <v>11092807</v>
      </c>
      <c r="W63" s="4" t="n">
        <v>1745409427</v>
      </c>
      <c r="X63" s="4" t="n">
        <v>23033515</v>
      </c>
      <c r="Y63" s="4" t="n">
        <v>351291887</v>
      </c>
      <c r="Z63" s="4" t="n">
        <v>47726277</v>
      </c>
      <c r="AA63" s="4" t="n">
        <v>1445046320</v>
      </c>
      <c r="AB63" s="4" t="n">
        <v>125243113</v>
      </c>
      <c r="AC63" s="4" t="n">
        <v>1552437745</v>
      </c>
      <c r="AD63" s="4" t="n">
        <v>386588995</v>
      </c>
      <c r="AE63" s="4" t="s">
        <v>33</v>
      </c>
      <c r="AH63" s="4" t="s">
        <v>77</v>
      </c>
    </row>
    <row r="64" customFormat="false" ht="15.75" hidden="false" customHeight="false" outlineLevel="0" collapsed="false">
      <c r="A64" s="21" t="n">
        <v>602206503</v>
      </c>
      <c r="B64" s="4" t="n">
        <v>2021</v>
      </c>
      <c r="C64" s="6" t="s">
        <v>128</v>
      </c>
      <c r="D64" s="4" t="n">
        <v>6461</v>
      </c>
      <c r="E64" s="4" t="s">
        <v>28</v>
      </c>
      <c r="F64" s="4" t="n">
        <v>1600</v>
      </c>
      <c r="G64" s="4" t="n">
        <v>8</v>
      </c>
      <c r="H64" s="4" t="n">
        <v>1</v>
      </c>
      <c r="I64" s="4" t="s">
        <v>129</v>
      </c>
      <c r="J64" s="4" t="s">
        <v>21</v>
      </c>
      <c r="K64" s="4" t="n">
        <v>113906080</v>
      </c>
      <c r="L64" s="4" t="n">
        <v>459203</v>
      </c>
      <c r="M64" s="4" t="n">
        <v>91285378</v>
      </c>
      <c r="N64" s="4" t="n">
        <v>1101479</v>
      </c>
      <c r="O64" s="4" t="n">
        <v>696149962</v>
      </c>
      <c r="P64" s="4" t="n">
        <v>2866037</v>
      </c>
      <c r="Q64" s="4" t="n">
        <v>568694585</v>
      </c>
      <c r="R64" s="4" t="n">
        <v>5975147</v>
      </c>
      <c r="S64" s="4" t="n">
        <v>1115252812</v>
      </c>
      <c r="T64" s="4" t="n">
        <v>12732579</v>
      </c>
      <c r="U64" s="4" t="n">
        <v>1114617535</v>
      </c>
      <c r="V64" s="4" t="n">
        <v>33658465</v>
      </c>
      <c r="W64" s="4" t="n">
        <v>1745409427</v>
      </c>
      <c r="X64" s="4" t="n">
        <v>70203176</v>
      </c>
      <c r="Y64" s="4" t="s">
        <v>59</v>
      </c>
      <c r="AH64" s="4" t="s">
        <v>77</v>
      </c>
    </row>
    <row r="65" customFormat="false" ht="15.75" hidden="false" customHeight="false" outlineLevel="0" collapsed="false">
      <c r="A65" s="4" t="n">
        <v>1082231938</v>
      </c>
      <c r="B65" s="4" t="n">
        <v>2021</v>
      </c>
      <c r="C65" s="6" t="s">
        <v>123</v>
      </c>
      <c r="D65" s="4" t="n">
        <v>7804</v>
      </c>
      <c r="E65" s="4" t="s">
        <v>28</v>
      </c>
      <c r="F65" s="4" t="n">
        <v>3200</v>
      </c>
      <c r="G65" s="4" t="n">
        <v>8</v>
      </c>
      <c r="H65" s="4" t="n">
        <v>2</v>
      </c>
      <c r="I65" s="4" t="s">
        <v>124</v>
      </c>
      <c r="J65" s="4" t="s">
        <v>60</v>
      </c>
      <c r="K65" s="4" t="n">
        <v>113906080</v>
      </c>
      <c r="L65" s="4" t="n">
        <v>336946</v>
      </c>
      <c r="M65" s="4" t="n">
        <v>91285378</v>
      </c>
      <c r="N65" s="4" t="n">
        <v>686772</v>
      </c>
      <c r="O65" s="4" t="n">
        <v>696149962</v>
      </c>
      <c r="P65" s="4" t="n">
        <v>1915018</v>
      </c>
      <c r="Q65" s="4" t="n">
        <v>568694585</v>
      </c>
      <c r="R65" s="4" t="n">
        <v>4203387</v>
      </c>
      <c r="S65" s="4" t="n">
        <v>1115252812</v>
      </c>
      <c r="T65" s="4" t="n">
        <v>8060375</v>
      </c>
      <c r="U65" s="4" t="n">
        <v>1114617535</v>
      </c>
      <c r="V65" s="4" t="n">
        <v>19464496</v>
      </c>
      <c r="W65" s="4" t="n">
        <v>1745409427</v>
      </c>
      <c r="X65" s="4" t="n">
        <v>39885001</v>
      </c>
      <c r="Y65" s="4" t="n">
        <v>351291887</v>
      </c>
      <c r="Z65" s="9" t="n">
        <v>85118012</v>
      </c>
      <c r="AA65" s="4" t="s">
        <v>59</v>
      </c>
      <c r="AG65" s="4" t="s">
        <v>130</v>
      </c>
      <c r="AH65" s="4" t="s">
        <v>77</v>
      </c>
    </row>
    <row r="66" customFormat="false" ht="15.75" hidden="false" customHeight="false" outlineLevel="0" collapsed="false">
      <c r="A66" s="4" t="n">
        <v>562769610</v>
      </c>
      <c r="B66" s="4" t="n">
        <v>2021</v>
      </c>
      <c r="C66" s="6" t="s">
        <v>85</v>
      </c>
      <c r="D66" s="4" t="n">
        <v>7849</v>
      </c>
      <c r="E66" s="4" t="s">
        <v>28</v>
      </c>
      <c r="F66" s="4" t="n">
        <v>1330</v>
      </c>
      <c r="G66" s="4" t="n">
        <v>8</v>
      </c>
      <c r="H66" s="4" t="n">
        <v>1</v>
      </c>
      <c r="I66" s="4" t="s">
        <v>29</v>
      </c>
      <c r="J66" s="4" t="s">
        <v>60</v>
      </c>
      <c r="K66" s="4" t="n">
        <v>113906080</v>
      </c>
      <c r="L66" s="4" t="n">
        <v>780247</v>
      </c>
      <c r="M66" s="4" t="n">
        <v>91285378</v>
      </c>
      <c r="N66" s="4" t="n">
        <v>1576411</v>
      </c>
      <c r="O66" s="4" t="n">
        <v>696149962</v>
      </c>
      <c r="P66" s="4" t="n">
        <v>4228340</v>
      </c>
      <c r="Q66" s="4" t="n">
        <v>568694585</v>
      </c>
      <c r="R66" s="4" t="n">
        <v>8829844</v>
      </c>
      <c r="S66" s="4" t="n">
        <v>1115252812</v>
      </c>
      <c r="T66" s="4" t="n">
        <v>17495545</v>
      </c>
      <c r="U66" s="4" t="n">
        <v>1114617535</v>
      </c>
      <c r="V66" s="4" t="n">
        <v>49282866</v>
      </c>
      <c r="W66" s="4" t="n">
        <v>1745409427</v>
      </c>
      <c r="X66" s="4" t="n">
        <v>100227906</v>
      </c>
      <c r="Y66" s="4" t="s">
        <v>59</v>
      </c>
      <c r="Z66" s="4"/>
      <c r="AA66" s="4"/>
    </row>
    <row r="67" customFormat="false" ht="15.75" hidden="false" customHeight="false" outlineLevel="0" collapsed="false">
      <c r="A67" s="4" t="n">
        <v>778844452</v>
      </c>
      <c r="B67" s="4" t="n">
        <v>2021</v>
      </c>
      <c r="C67" s="15" t="s">
        <v>131</v>
      </c>
      <c r="D67" s="4" t="n">
        <v>8732</v>
      </c>
      <c r="E67" s="4" t="s">
        <v>28</v>
      </c>
      <c r="F67" s="4" t="n">
        <v>2400</v>
      </c>
      <c r="G67" s="4" t="n">
        <v>16</v>
      </c>
      <c r="H67" s="4" t="n">
        <v>2</v>
      </c>
      <c r="I67" s="4" t="s">
        <v>132</v>
      </c>
      <c r="J67" s="4" t="s">
        <v>21</v>
      </c>
      <c r="K67" s="4" t="n">
        <v>113906080</v>
      </c>
      <c r="L67" s="4" t="n">
        <v>170999</v>
      </c>
      <c r="M67" s="4" t="n">
        <v>91285378</v>
      </c>
      <c r="N67" s="4" t="n">
        <v>372018</v>
      </c>
      <c r="O67" s="4" t="n">
        <v>696149962</v>
      </c>
      <c r="P67" s="4" t="n">
        <v>1061106</v>
      </c>
      <c r="Q67" s="4" t="n">
        <v>568694585</v>
      </c>
      <c r="R67" s="4" t="n">
        <v>2112989</v>
      </c>
      <c r="S67" s="4" t="n">
        <v>1115252812</v>
      </c>
      <c r="T67" s="4" t="n">
        <v>4398477</v>
      </c>
      <c r="U67" s="4" t="n">
        <v>1114617535</v>
      </c>
      <c r="V67" s="4" t="n">
        <v>11609520</v>
      </c>
      <c r="W67" s="4" t="n">
        <v>1745409427</v>
      </c>
      <c r="X67" s="4" t="n">
        <v>24379564</v>
      </c>
      <c r="Y67" s="4" t="n">
        <v>351291887</v>
      </c>
      <c r="Z67" s="4" t="n">
        <v>51613594</v>
      </c>
      <c r="AA67" s="4" t="n">
        <v>1445046320</v>
      </c>
      <c r="AB67" s="4" t="n">
        <v>140760524</v>
      </c>
      <c r="AC67" s="4" t="n">
        <v>1552437745</v>
      </c>
      <c r="AD67" s="4" t="n">
        <v>284102098</v>
      </c>
      <c r="AE67" s="4" t="n">
        <v>865725624</v>
      </c>
      <c r="AF67" s="4" t="n">
        <v>621203866</v>
      </c>
      <c r="AG67" s="4" t="s">
        <v>133</v>
      </c>
      <c r="AH67" s="4" t="s">
        <v>77</v>
      </c>
    </row>
    <row r="68" customFormat="false" ht="15.75" hidden="false" customHeight="false" outlineLevel="0" collapsed="false">
      <c r="A68" s="4" t="n">
        <v>1332093209</v>
      </c>
      <c r="B68" s="4" t="n">
        <v>2021</v>
      </c>
      <c r="C68" s="22" t="s">
        <v>126</v>
      </c>
      <c r="D68" s="21" t="n">
        <v>4886</v>
      </c>
      <c r="E68" s="4" t="s">
        <v>67</v>
      </c>
      <c r="F68" s="4" t="n">
        <v>1600</v>
      </c>
      <c r="G68" s="4" t="n">
        <v>8</v>
      </c>
      <c r="H68" s="4" t="n">
        <v>1</v>
      </c>
      <c r="I68" s="23" t="s">
        <v>134</v>
      </c>
      <c r="J68" s="4" t="s">
        <v>60</v>
      </c>
      <c r="K68" s="4" t="n">
        <v>113906080</v>
      </c>
      <c r="L68" s="4" t="n">
        <v>177846</v>
      </c>
      <c r="M68" s="4" t="n">
        <v>91285378</v>
      </c>
      <c r="N68" s="4" t="n">
        <v>384571</v>
      </c>
      <c r="O68" s="4" t="n">
        <v>696149962</v>
      </c>
      <c r="P68" s="4" t="n">
        <v>1642147</v>
      </c>
      <c r="Q68" s="4" t="n">
        <v>568694585</v>
      </c>
      <c r="R68" s="4" t="n">
        <v>2882987</v>
      </c>
      <c r="S68" s="4" t="n">
        <v>1115252812</v>
      </c>
      <c r="T68" s="4" t="n">
        <v>5476521</v>
      </c>
      <c r="U68" s="4" t="n">
        <v>1114617535</v>
      </c>
      <c r="V68" s="4" t="n">
        <v>8851425</v>
      </c>
      <c r="W68" s="4" t="n">
        <v>1745409427</v>
      </c>
      <c r="X68" s="4" t="n">
        <v>15865412</v>
      </c>
      <c r="Y68" s="4" t="n">
        <v>351291887</v>
      </c>
      <c r="Z68" s="4" t="n">
        <v>51498564</v>
      </c>
      <c r="AA68" s="4" t="n">
        <v>1445046320</v>
      </c>
      <c r="AB68" s="4" t="n">
        <v>124667128</v>
      </c>
      <c r="AC68" s="4" t="n">
        <v>1552437745</v>
      </c>
      <c r="AD68" s="4" t="n">
        <v>214887503</v>
      </c>
      <c r="AE68" s="4" t="n">
        <v>865725624</v>
      </c>
      <c r="AF68" s="4" t="n">
        <v>4596321234</v>
      </c>
      <c r="AG68" s="23" t="s">
        <v>135</v>
      </c>
      <c r="AH68" s="4" t="s">
        <v>77</v>
      </c>
    </row>
    <row r="69" customFormat="false" ht="15.75" hidden="false" customHeight="false" outlineLevel="0" collapsed="false">
      <c r="A69" s="4" t="n">
        <v>1783743192</v>
      </c>
      <c r="B69" s="4" t="n">
        <v>2021</v>
      </c>
      <c r="C69" s="24" t="s">
        <v>35</v>
      </c>
      <c r="D69" s="25" t="n">
        <v>6130</v>
      </c>
      <c r="E69" s="26" t="s">
        <v>28</v>
      </c>
      <c r="F69" s="25" t="n">
        <v>2667</v>
      </c>
      <c r="G69" s="25" t="n">
        <v>8</v>
      </c>
      <c r="H69" s="25" t="n">
        <v>1</v>
      </c>
      <c r="I69" s="26" t="s">
        <v>136</v>
      </c>
      <c r="J69" s="26" t="s">
        <v>21</v>
      </c>
      <c r="K69" s="25" t="n">
        <v>113906080</v>
      </c>
      <c r="L69" s="25" t="n">
        <v>149752</v>
      </c>
      <c r="M69" s="25" t="n">
        <v>91285378</v>
      </c>
      <c r="N69" s="25" t="n">
        <v>310596</v>
      </c>
      <c r="O69" s="25" t="n">
        <v>696149962</v>
      </c>
      <c r="P69" s="25" t="n">
        <v>825526</v>
      </c>
      <c r="Q69" s="25" t="n">
        <v>568694585</v>
      </c>
      <c r="R69" s="25" t="n">
        <v>1726214</v>
      </c>
      <c r="S69" s="25" t="n">
        <v>1115252812</v>
      </c>
      <c r="T69" s="25" t="n">
        <v>3562831</v>
      </c>
      <c r="U69" s="25" t="n">
        <v>1114617535</v>
      </c>
      <c r="V69" s="25" t="n">
        <v>9361473</v>
      </c>
      <c r="W69" s="25" t="n">
        <v>1745409427</v>
      </c>
      <c r="X69" s="25" t="n">
        <v>19417332</v>
      </c>
      <c r="Y69" s="25" t="n">
        <v>351291887</v>
      </c>
      <c r="Z69" s="25" t="n">
        <v>40290725</v>
      </c>
      <c r="AA69" s="25" t="n">
        <v>1445046320</v>
      </c>
      <c r="AB69" s="25" t="n">
        <v>107080165</v>
      </c>
      <c r="AC69" s="25" t="n">
        <v>1552437745</v>
      </c>
      <c r="AD69" s="25" t="n">
        <v>221290436</v>
      </c>
      <c r="AE69" s="25" t="n">
        <v>865725624</v>
      </c>
      <c r="AF69" s="25" t="n">
        <v>585506463</v>
      </c>
      <c r="AG69" s="4" t="s">
        <v>137</v>
      </c>
      <c r="AH69" s="4" t="s">
        <v>77</v>
      </c>
    </row>
    <row r="70" customFormat="false" ht="15.75" hidden="false" customHeight="false" outlineLevel="0" collapsed="false">
      <c r="A70" s="4" t="n">
        <v>475039998</v>
      </c>
      <c r="B70" s="4" t="n">
        <v>2021</v>
      </c>
      <c r="C70" s="6" t="s">
        <v>138</v>
      </c>
      <c r="D70" s="4" t="n">
        <v>9344</v>
      </c>
      <c r="E70" s="4" t="s">
        <v>28</v>
      </c>
      <c r="F70" s="4" t="n">
        <v>3000</v>
      </c>
      <c r="G70" s="4" t="n">
        <v>16</v>
      </c>
      <c r="H70" s="4" t="n">
        <v>2</v>
      </c>
      <c r="I70" s="4" t="s">
        <v>134</v>
      </c>
      <c r="J70" s="26" t="s">
        <v>21</v>
      </c>
      <c r="K70" s="4" t="n">
        <v>113906080</v>
      </c>
      <c r="L70" s="4" t="n">
        <v>220015</v>
      </c>
      <c r="M70" s="4" t="n">
        <v>91285378</v>
      </c>
      <c r="N70" s="4" t="n">
        <v>479036</v>
      </c>
      <c r="O70" s="4" t="n">
        <v>696149962</v>
      </c>
      <c r="P70" s="4" t="n">
        <v>1555119</v>
      </c>
      <c r="Q70" s="4" t="n">
        <v>568694585</v>
      </c>
      <c r="R70" s="4" t="n">
        <v>2664340</v>
      </c>
      <c r="S70" s="4" t="n">
        <v>1115252812</v>
      </c>
      <c r="T70" s="4" t="n">
        <v>4845366</v>
      </c>
      <c r="U70" s="4" t="n">
        <v>1114617535</v>
      </c>
      <c r="V70" s="4" t="n">
        <v>13388677</v>
      </c>
      <c r="W70" s="4" t="n">
        <v>1745409427</v>
      </c>
      <c r="X70" s="4" t="n">
        <v>29661225</v>
      </c>
      <c r="Y70" s="4" t="n">
        <v>351291887</v>
      </c>
      <c r="Z70" s="4" t="n">
        <v>60096005</v>
      </c>
      <c r="AA70" s="4" t="s">
        <v>59</v>
      </c>
      <c r="AH70" s="4" t="s">
        <v>77</v>
      </c>
    </row>
    <row r="71" customFormat="false" ht="15.75" hidden="false" customHeight="false" outlineLevel="0" collapsed="false">
      <c r="A71" s="4" t="n">
        <v>1078294130</v>
      </c>
      <c r="B71" s="4" t="n">
        <v>2021</v>
      </c>
      <c r="C71" s="6" t="s">
        <v>139</v>
      </c>
      <c r="D71" s="4" t="n">
        <v>3551</v>
      </c>
      <c r="E71" s="4" t="s">
        <v>67</v>
      </c>
      <c r="F71" s="4" t="n">
        <v>1333</v>
      </c>
      <c r="G71" s="4" t="n">
        <v>4</v>
      </c>
      <c r="H71" s="4" t="n">
        <v>1</v>
      </c>
      <c r="I71" s="4" t="s">
        <v>140</v>
      </c>
      <c r="J71" s="4" t="s">
        <v>21</v>
      </c>
      <c r="K71" s="4" t="n">
        <v>113906080</v>
      </c>
      <c r="L71" s="4" t="n">
        <v>152513</v>
      </c>
      <c r="M71" s="4" t="n">
        <v>91285378</v>
      </c>
      <c r="N71" s="4" t="n">
        <v>310489</v>
      </c>
      <c r="O71" s="4" t="n">
        <v>696149962</v>
      </c>
      <c r="P71" s="4" t="n">
        <v>822938</v>
      </c>
      <c r="Q71" s="4" t="n">
        <v>568694585</v>
      </c>
      <c r="R71" s="4" t="n">
        <v>1719690</v>
      </c>
      <c r="S71" s="4" t="n">
        <v>1115252812</v>
      </c>
      <c r="T71" s="4" t="n">
        <v>3537827</v>
      </c>
      <c r="U71" s="4" t="n">
        <v>1114617535</v>
      </c>
      <c r="V71" s="4" t="n">
        <v>9346768</v>
      </c>
      <c r="W71" s="4" t="n">
        <v>1745409427</v>
      </c>
      <c r="X71" s="4" t="n">
        <v>19313609</v>
      </c>
      <c r="Y71" s="4" t="n">
        <v>351291887</v>
      </c>
      <c r="Z71" s="4" t="n">
        <v>40567437</v>
      </c>
      <c r="AA71" s="4" t="n">
        <v>1445046320</v>
      </c>
      <c r="AB71" s="4" t="n">
        <v>108911278</v>
      </c>
      <c r="AC71" s="4" t="s">
        <v>33</v>
      </c>
      <c r="AH71" s="4" t="s">
        <v>77</v>
      </c>
    </row>
    <row r="72" customFormat="false" ht="15.75" hidden="false" customHeight="false" outlineLevel="0" collapsed="false">
      <c r="A72" s="4" t="n">
        <v>1025407403</v>
      </c>
      <c r="B72" s="4" t="n">
        <v>2021</v>
      </c>
      <c r="C72" s="6" t="s">
        <v>15</v>
      </c>
      <c r="D72" s="4" t="n">
        <v>2539</v>
      </c>
      <c r="E72" s="4" t="s">
        <v>16</v>
      </c>
      <c r="F72" s="4" t="n">
        <v>1600</v>
      </c>
      <c r="G72" s="4" t="n">
        <v>8</v>
      </c>
      <c r="H72" s="4" t="n">
        <v>1</v>
      </c>
      <c r="I72" s="4" t="s">
        <v>17</v>
      </c>
      <c r="J72" s="4" t="s">
        <v>57</v>
      </c>
      <c r="K72" s="4" t="n">
        <v>113906080</v>
      </c>
      <c r="L72" s="4" t="n">
        <v>300158</v>
      </c>
      <c r="M72" s="4" t="n">
        <v>91285378</v>
      </c>
      <c r="N72" s="4" t="n">
        <v>597603</v>
      </c>
      <c r="O72" s="4" t="n">
        <v>696149962</v>
      </c>
      <c r="P72" s="4" t="n">
        <v>1487961</v>
      </c>
      <c r="Q72" s="4" t="n">
        <v>568694585</v>
      </c>
      <c r="R72" s="4" t="n">
        <v>3161000</v>
      </c>
      <c r="S72" s="4" t="n">
        <v>1115252812</v>
      </c>
      <c r="T72" s="4" t="n">
        <v>6324141</v>
      </c>
      <c r="U72" s="4" t="n">
        <v>1114617535</v>
      </c>
      <c r="V72" s="4" t="n">
        <v>15799262</v>
      </c>
      <c r="W72" s="4" t="n">
        <v>1745409427</v>
      </c>
      <c r="X72" s="4" t="n">
        <v>31526593</v>
      </c>
      <c r="Y72" s="4" t="n">
        <v>351291887</v>
      </c>
      <c r="Z72" s="4" t="n">
        <v>63367567</v>
      </c>
      <c r="AA72" s="4" t="n">
        <v>1445046320</v>
      </c>
      <c r="AB72" s="4" t="n">
        <v>157873804</v>
      </c>
      <c r="AC72" s="4" t="n">
        <v>1552437745</v>
      </c>
      <c r="AD72" s="4" t="n">
        <v>2207120151</v>
      </c>
      <c r="AE72" s="4" t="s">
        <v>33</v>
      </c>
      <c r="AG72" s="4" t="s">
        <v>141</v>
      </c>
      <c r="AH72" s="3" t="s">
        <v>74</v>
      </c>
    </row>
    <row r="73" customFormat="false" ht="15.75" hidden="false" customHeight="false" outlineLevel="0" collapsed="false">
      <c r="A73" s="4" t="n">
        <v>1025407403</v>
      </c>
      <c r="B73" s="4" t="n">
        <v>2021</v>
      </c>
      <c r="C73" s="6" t="s">
        <v>15</v>
      </c>
      <c r="D73" s="4" t="n">
        <v>2539</v>
      </c>
      <c r="E73" s="4" t="s">
        <v>16</v>
      </c>
      <c r="F73" s="4" t="n">
        <v>1600</v>
      </c>
      <c r="G73" s="4" t="n">
        <v>8</v>
      </c>
      <c r="H73" s="4" t="n">
        <v>1</v>
      </c>
      <c r="I73" s="4" t="s">
        <v>17</v>
      </c>
      <c r="J73" s="4" t="s">
        <v>60</v>
      </c>
      <c r="K73" s="4" t="n">
        <v>113906080</v>
      </c>
      <c r="L73" s="4" t="n">
        <v>282247</v>
      </c>
      <c r="M73" s="4" t="n">
        <v>91285378</v>
      </c>
      <c r="N73" s="4" t="n">
        <v>581403</v>
      </c>
      <c r="O73" s="4" t="n">
        <v>696149962</v>
      </c>
      <c r="P73" s="4" t="n">
        <v>1538360</v>
      </c>
      <c r="Q73" s="4" t="n">
        <v>568694585</v>
      </c>
      <c r="R73" s="4" t="n">
        <v>3210371</v>
      </c>
      <c r="S73" s="4" t="n">
        <v>1115252812</v>
      </c>
      <c r="T73" s="4" t="n">
        <v>6669876</v>
      </c>
      <c r="U73" s="4" t="n">
        <v>1114617535</v>
      </c>
      <c r="V73" s="4" t="n">
        <v>17498085</v>
      </c>
      <c r="W73" s="4" t="n">
        <v>1745409427</v>
      </c>
      <c r="X73" s="4" t="n">
        <v>36065675</v>
      </c>
      <c r="Y73" s="4" t="n">
        <v>351291887</v>
      </c>
      <c r="Z73" s="4" t="n">
        <v>74778740</v>
      </c>
      <c r="AA73" s="4" t="n">
        <v>1445046320</v>
      </c>
      <c r="AB73" s="4" t="n">
        <v>196714271</v>
      </c>
      <c r="AC73" s="4" t="n">
        <v>1552437745</v>
      </c>
      <c r="AD73" s="4" t="n">
        <v>679998179</v>
      </c>
      <c r="AE73" s="4" t="s">
        <v>33</v>
      </c>
      <c r="AG73" s="4" t="s">
        <v>141</v>
      </c>
      <c r="AH73" s="3" t="s">
        <v>74</v>
      </c>
    </row>
    <row r="74" customFormat="false" ht="15.75" hidden="false" customHeight="false" outlineLevel="0" collapsed="false">
      <c r="A74" s="4" t="n">
        <v>1025407403</v>
      </c>
      <c r="B74" s="4" t="n">
        <v>2021</v>
      </c>
      <c r="C74" s="6" t="s">
        <v>15</v>
      </c>
      <c r="D74" s="4" t="n">
        <v>2539</v>
      </c>
      <c r="E74" s="4" t="s">
        <v>16</v>
      </c>
      <c r="F74" s="4" t="n">
        <v>1600</v>
      </c>
      <c r="G74" s="4" t="n">
        <v>8</v>
      </c>
      <c r="H74" s="4" t="n">
        <v>1</v>
      </c>
      <c r="I74" s="4" t="s">
        <v>17</v>
      </c>
      <c r="J74" s="4" t="s">
        <v>38</v>
      </c>
      <c r="K74" s="4" t="n">
        <v>113906080</v>
      </c>
      <c r="L74" s="4" t="n">
        <v>462892</v>
      </c>
      <c r="M74" s="4" t="n">
        <v>91285378</v>
      </c>
      <c r="N74" s="4" t="n">
        <v>999420</v>
      </c>
      <c r="O74" s="4" t="n">
        <v>696149962</v>
      </c>
      <c r="P74" s="4" t="n">
        <v>2742980</v>
      </c>
      <c r="Q74" s="4" t="n">
        <v>568694585</v>
      </c>
      <c r="R74" s="4" t="n">
        <v>6085954</v>
      </c>
      <c r="S74" s="4" t="n">
        <v>1115252812</v>
      </c>
      <c r="T74" s="4" t="n">
        <v>13758653</v>
      </c>
      <c r="U74" s="4" t="n">
        <v>1114617535</v>
      </c>
      <c r="V74" s="4" t="n">
        <v>39527576</v>
      </c>
      <c r="W74" s="4" t="n">
        <v>1745409427</v>
      </c>
      <c r="X74" s="4" t="n">
        <v>86225501</v>
      </c>
      <c r="Y74" s="4" t="n">
        <v>351291887</v>
      </c>
      <c r="Z74" s="4" t="n">
        <v>187008398</v>
      </c>
      <c r="AA74" s="4" t="n">
        <v>1445046320</v>
      </c>
      <c r="AB74" s="4" t="n">
        <v>542986435</v>
      </c>
      <c r="AC74" s="4" t="n">
        <v>1552437745</v>
      </c>
      <c r="AD74" s="4" t="n">
        <v>1196401885</v>
      </c>
      <c r="AE74" s="4" t="s">
        <v>142</v>
      </c>
      <c r="AG74" s="4" t="s">
        <v>141</v>
      </c>
      <c r="AH74" s="3" t="s">
        <v>74</v>
      </c>
    </row>
    <row r="75" customFormat="false" ht="15.75" hidden="false" customHeight="false" outlineLevel="0" collapsed="false">
      <c r="B75" s="4" t="n">
        <v>2021</v>
      </c>
    </row>
    <row r="76" customFormat="false" ht="15.75" hidden="false" customHeight="false" outlineLevel="0" collapsed="false">
      <c r="A76" s="4" t="n">
        <v>1025407403</v>
      </c>
      <c r="B76" s="4" t="n">
        <v>2021</v>
      </c>
      <c r="C76" s="6" t="s">
        <v>15</v>
      </c>
      <c r="D76" s="4" t="n">
        <v>2539</v>
      </c>
      <c r="E76" s="4" t="s">
        <v>16</v>
      </c>
      <c r="F76" s="4" t="n">
        <v>1600</v>
      </c>
      <c r="G76" s="4" t="n">
        <v>8</v>
      </c>
      <c r="H76" s="4" t="n">
        <v>1</v>
      </c>
      <c r="I76" s="4" t="s">
        <v>17</v>
      </c>
      <c r="J76" s="4" t="s">
        <v>57</v>
      </c>
      <c r="K76" s="4" t="n">
        <v>113906080</v>
      </c>
      <c r="L76" s="4" t="n">
        <v>82994</v>
      </c>
      <c r="M76" s="4" t="n">
        <v>91285378</v>
      </c>
      <c r="N76" s="4" t="n">
        <v>159717</v>
      </c>
      <c r="O76" s="4" t="n">
        <v>696149962</v>
      </c>
      <c r="P76" s="4" t="n">
        <v>399192</v>
      </c>
      <c r="Q76" s="4" t="n">
        <v>568694585</v>
      </c>
      <c r="R76" s="4" t="n">
        <v>888015</v>
      </c>
      <c r="S76" s="4" t="n">
        <v>1115252812</v>
      </c>
      <c r="T76" s="4" t="n">
        <v>1786384</v>
      </c>
      <c r="U76" s="4" t="n">
        <v>1114617535</v>
      </c>
      <c r="V76" s="4" t="n">
        <v>5261526</v>
      </c>
      <c r="W76" s="4" t="n">
        <v>1745409427</v>
      </c>
      <c r="X76" s="4" t="n">
        <v>9335434</v>
      </c>
      <c r="Y76" s="4" t="n">
        <v>351291887</v>
      </c>
      <c r="Z76" s="4" t="n">
        <v>17465662</v>
      </c>
      <c r="AA76" s="4" t="n">
        <v>1445046320</v>
      </c>
      <c r="AB76" s="4" t="n">
        <v>43588663</v>
      </c>
      <c r="AC76" s="4" t="n">
        <v>1552437745</v>
      </c>
      <c r="AD76" s="4" t="n">
        <v>304082538</v>
      </c>
      <c r="AE76" s="4" t="s">
        <v>143</v>
      </c>
      <c r="AG76" s="4" t="s">
        <v>144</v>
      </c>
      <c r="AH76" s="3" t="s">
        <v>74</v>
      </c>
    </row>
    <row r="77" customFormat="false" ht="15.75" hidden="false" customHeight="false" outlineLevel="0" collapsed="false">
      <c r="A77" s="4" t="n">
        <v>1647633463</v>
      </c>
      <c r="B77" s="4" t="n">
        <v>2021</v>
      </c>
      <c r="C77" s="15" t="s">
        <v>145</v>
      </c>
      <c r="D77" s="4" t="n">
        <v>12340</v>
      </c>
      <c r="E77" s="4" t="s">
        <v>67</v>
      </c>
      <c r="F77" s="4" t="n">
        <v>1067</v>
      </c>
      <c r="G77" s="4" t="n">
        <v>12</v>
      </c>
      <c r="H77" s="4" t="n">
        <v>2</v>
      </c>
      <c r="I77" s="4" t="s">
        <v>146</v>
      </c>
      <c r="J77" s="4" t="s">
        <v>60</v>
      </c>
      <c r="K77" s="4" t="n">
        <v>113906080</v>
      </c>
      <c r="L77" s="4" t="n">
        <v>863431</v>
      </c>
      <c r="M77" s="4" t="n">
        <v>91285378</v>
      </c>
      <c r="N77" s="4" t="n">
        <v>1728671</v>
      </c>
      <c r="O77" s="4" t="n">
        <v>696149962</v>
      </c>
      <c r="P77" s="4" t="n">
        <v>4001240</v>
      </c>
      <c r="Q77" s="4" t="n">
        <v>568694585</v>
      </c>
      <c r="R77" s="4" t="n">
        <v>8736947</v>
      </c>
      <c r="S77" s="4" t="n">
        <v>1115252812</v>
      </c>
      <c r="T77" s="4" t="n">
        <v>17805769</v>
      </c>
      <c r="U77" s="4" t="n">
        <v>1114617535</v>
      </c>
      <c r="V77" s="4" t="n">
        <v>48115208</v>
      </c>
      <c r="W77" s="4" t="n">
        <v>1745409427</v>
      </c>
      <c r="X77" s="4" t="n">
        <v>102926004</v>
      </c>
      <c r="Y77" s="4" t="s">
        <v>59</v>
      </c>
    </row>
    <row r="78" customFormat="false" ht="15.75" hidden="false" customHeight="false" outlineLevel="0" collapsed="false">
      <c r="A78" s="4" t="n">
        <v>1647633463</v>
      </c>
      <c r="B78" s="4" t="n">
        <v>2021</v>
      </c>
      <c r="C78" s="6" t="s">
        <v>145</v>
      </c>
      <c r="D78" s="4" t="n">
        <v>12340</v>
      </c>
      <c r="E78" s="4" t="s">
        <v>67</v>
      </c>
      <c r="F78" s="4" t="n">
        <v>1067</v>
      </c>
      <c r="G78" s="4" t="n">
        <v>12</v>
      </c>
      <c r="H78" s="4" t="n">
        <v>2</v>
      </c>
      <c r="I78" s="4" t="s">
        <v>146</v>
      </c>
      <c r="J78" s="4" t="s">
        <v>60</v>
      </c>
      <c r="K78" s="4" t="n">
        <v>113906080</v>
      </c>
      <c r="L78" s="4" t="n">
        <v>818037</v>
      </c>
      <c r="M78" s="4" t="n">
        <v>91285378</v>
      </c>
      <c r="N78" s="4" t="n">
        <v>1717046</v>
      </c>
      <c r="O78" s="4" t="n">
        <v>696149962</v>
      </c>
      <c r="P78" s="4" t="n">
        <v>4436941</v>
      </c>
      <c r="Q78" s="4" t="n">
        <v>568694585</v>
      </c>
      <c r="R78" s="4" t="n">
        <v>9604126</v>
      </c>
      <c r="S78" s="4" t="n">
        <v>1115252812</v>
      </c>
      <c r="T78" s="4" t="n">
        <v>19908760</v>
      </c>
      <c r="U78" s="4" t="n">
        <v>1114617535</v>
      </c>
      <c r="V78" s="4" t="n">
        <v>53529897</v>
      </c>
      <c r="W78" s="4" t="n">
        <v>1745409427</v>
      </c>
      <c r="X78" s="4" t="n">
        <v>112190525</v>
      </c>
      <c r="Y78" s="4" t="s">
        <v>59</v>
      </c>
    </row>
    <row r="79" customFormat="false" ht="15.75" hidden="false" customHeight="false" outlineLevel="0" collapsed="false">
      <c r="A79" s="4" t="n">
        <v>2070578422</v>
      </c>
      <c r="B79" s="4" t="n">
        <v>2021</v>
      </c>
      <c r="C79" s="6" t="s">
        <v>147</v>
      </c>
      <c r="D79" s="4" t="n">
        <v>7347</v>
      </c>
      <c r="E79" s="4" t="s">
        <v>28</v>
      </c>
      <c r="F79" s="4" t="n">
        <v>2667</v>
      </c>
      <c r="G79" s="4" t="n">
        <v>12</v>
      </c>
      <c r="H79" s="4" t="n">
        <v>2</v>
      </c>
      <c r="I79" s="4" t="s">
        <v>148</v>
      </c>
      <c r="J79" s="4" t="s">
        <v>38</v>
      </c>
      <c r="K79" s="4" t="n">
        <v>113906080</v>
      </c>
      <c r="L79" s="4" t="n">
        <v>759510</v>
      </c>
      <c r="M79" s="4" t="n">
        <v>-2056198270</v>
      </c>
      <c r="N79" s="4" t="n">
        <v>1540562</v>
      </c>
      <c r="O79" s="4" t="n">
        <v>696149962</v>
      </c>
      <c r="P79" s="4" t="n">
        <v>5307868</v>
      </c>
      <c r="Q79" s="4" t="n">
        <v>568694585</v>
      </c>
      <c r="R79" s="4" t="n">
        <v>12912711</v>
      </c>
      <c r="S79" s="4" t="n">
        <v>1115252812</v>
      </c>
      <c r="T79" s="4" t="n">
        <v>30556811</v>
      </c>
      <c r="U79" s="4" t="n">
        <v>-1032866113</v>
      </c>
      <c r="V79" s="4" t="n">
        <v>88958770</v>
      </c>
      <c r="W79" s="4" t="n">
        <v>-402074221</v>
      </c>
      <c r="X79" s="4" t="n">
        <v>199083395</v>
      </c>
      <c r="Y79" s="4" t="n">
        <v>-1796191761</v>
      </c>
      <c r="Z79" s="4" t="n">
        <v>436653760</v>
      </c>
      <c r="AA79" s="4" t="s">
        <v>59</v>
      </c>
    </row>
    <row r="80" customFormat="false" ht="15.75" hidden="false" customHeight="false" outlineLevel="0" collapsed="false">
      <c r="A80" s="4" t="n">
        <v>901464789</v>
      </c>
      <c r="B80" s="4" t="n">
        <v>2021</v>
      </c>
      <c r="C80" s="6" t="s">
        <v>149</v>
      </c>
      <c r="D80" s="4" t="n">
        <v>9218</v>
      </c>
      <c r="E80" s="4" t="s">
        <v>28</v>
      </c>
      <c r="F80" s="4" t="n">
        <v>1600</v>
      </c>
      <c r="G80" s="4" t="n">
        <v>8</v>
      </c>
      <c r="H80" s="4" t="n">
        <v>1</v>
      </c>
      <c r="I80" s="4" t="s">
        <v>150</v>
      </c>
      <c r="J80" s="4" t="s">
        <v>60</v>
      </c>
      <c r="K80" s="4" t="n">
        <v>113906080</v>
      </c>
      <c r="L80" s="4" t="n">
        <v>231345</v>
      </c>
      <c r="M80" s="4" t="n">
        <v>91285378</v>
      </c>
      <c r="N80" s="4" t="n">
        <v>469597</v>
      </c>
      <c r="O80" s="4" t="n">
        <v>696149962</v>
      </c>
      <c r="P80" s="4" t="n">
        <v>1217501</v>
      </c>
      <c r="Q80" s="4" t="n">
        <v>568694585</v>
      </c>
      <c r="R80" s="4" t="n">
        <v>2612253</v>
      </c>
      <c r="S80" s="4" t="n">
        <v>1115252812</v>
      </c>
      <c r="T80" s="4" t="n">
        <v>5313873</v>
      </c>
      <c r="U80" s="4" t="n">
        <v>1114617535</v>
      </c>
      <c r="V80" s="4" t="n">
        <v>13975196</v>
      </c>
      <c r="W80" s="4" t="n">
        <v>1745409427</v>
      </c>
      <c r="X80" s="4" t="n">
        <v>28677231</v>
      </c>
      <c r="Y80" s="4" t="n">
        <v>351291887</v>
      </c>
      <c r="Z80" s="4" t="n">
        <v>60581882</v>
      </c>
      <c r="AA80" s="4" t="n">
        <v>1445046320</v>
      </c>
      <c r="AB80" s="4" t="n">
        <v>162280235</v>
      </c>
      <c r="AC80" s="4" t="n">
        <v>1552437745</v>
      </c>
      <c r="AD80" s="4" t="s">
        <v>33</v>
      </c>
      <c r="AE80" s="4"/>
      <c r="AG80" s="4" t="s">
        <v>151</v>
      </c>
      <c r="AH80" s="4" t="s">
        <v>77</v>
      </c>
    </row>
    <row r="81" customFormat="false" ht="15.75" hidden="false" customHeight="false" outlineLevel="0" collapsed="false">
      <c r="A81" s="4" t="n">
        <v>901464789</v>
      </c>
      <c r="B81" s="4" t="n">
        <v>2021</v>
      </c>
      <c r="C81" s="6" t="s">
        <v>149</v>
      </c>
      <c r="D81" s="4" t="n">
        <v>9218</v>
      </c>
      <c r="E81" s="4" t="s">
        <v>28</v>
      </c>
      <c r="F81" s="4" t="n">
        <v>1600</v>
      </c>
      <c r="G81" s="4" t="n">
        <v>8</v>
      </c>
      <c r="H81" s="4" t="n">
        <v>1</v>
      </c>
      <c r="I81" s="4" t="s">
        <v>150</v>
      </c>
      <c r="J81" s="4" t="s">
        <v>60</v>
      </c>
      <c r="K81" s="4" t="n">
        <v>113906080</v>
      </c>
      <c r="L81" s="4" t="n">
        <v>237267</v>
      </c>
      <c r="M81" s="4" t="n">
        <v>91285378</v>
      </c>
      <c r="N81" s="4" t="n">
        <v>491358</v>
      </c>
      <c r="O81" s="4" t="n">
        <v>696149962</v>
      </c>
      <c r="P81" s="4" t="n">
        <v>1257549</v>
      </c>
      <c r="Q81" s="4" t="n">
        <v>568694585</v>
      </c>
      <c r="R81" s="4" t="n">
        <v>2603848</v>
      </c>
      <c r="S81" s="4" t="n">
        <v>1115252812</v>
      </c>
      <c r="T81" s="4" t="n">
        <v>5417237</v>
      </c>
      <c r="U81" s="4" t="n">
        <v>1114617535</v>
      </c>
      <c r="V81" s="4" t="n">
        <v>14112178</v>
      </c>
      <c r="W81" s="4" t="n">
        <v>1745409427</v>
      </c>
      <c r="X81" s="4" t="n">
        <v>30906177</v>
      </c>
      <c r="Y81" s="4" t="n">
        <v>351291887</v>
      </c>
      <c r="Z81" s="4" t="n">
        <v>67457181</v>
      </c>
      <c r="AA81" s="4" t="n">
        <v>1445046320</v>
      </c>
      <c r="AB81" s="4" t="n">
        <v>178169815</v>
      </c>
      <c r="AC81" s="4" t="n">
        <v>1552437745</v>
      </c>
      <c r="AD81" s="4" t="s">
        <v>33</v>
      </c>
      <c r="AG81" s="4" t="s">
        <v>151</v>
      </c>
      <c r="AH81" s="4" t="s">
        <v>77</v>
      </c>
    </row>
    <row r="82" customFormat="false" ht="15.75" hidden="false" customHeight="false" outlineLevel="0" collapsed="false">
      <c r="A82" s="4" t="n">
        <v>901464789</v>
      </c>
      <c r="B82" s="4" t="n">
        <v>2021</v>
      </c>
      <c r="C82" s="6" t="s">
        <v>149</v>
      </c>
      <c r="D82" s="4" t="n">
        <v>9218</v>
      </c>
      <c r="E82" s="4" t="s">
        <v>28</v>
      </c>
      <c r="F82" s="4" t="n">
        <v>1600</v>
      </c>
      <c r="G82" s="4" t="n">
        <v>8</v>
      </c>
      <c r="H82" s="4" t="n">
        <v>1</v>
      </c>
      <c r="I82" s="4" t="s">
        <v>150</v>
      </c>
      <c r="J82" s="4" t="s">
        <v>60</v>
      </c>
      <c r="K82" s="4" t="n">
        <v>113906080</v>
      </c>
      <c r="L82" s="4" t="n">
        <v>221755</v>
      </c>
      <c r="M82" s="4" t="n">
        <v>91285378</v>
      </c>
      <c r="N82" s="4" t="n">
        <v>436565</v>
      </c>
      <c r="O82" s="4" t="n">
        <v>696149962</v>
      </c>
      <c r="P82" s="4" t="n">
        <v>1155357</v>
      </c>
      <c r="Q82" s="4" t="n">
        <v>568694585</v>
      </c>
      <c r="R82" s="4" t="n">
        <v>2385475</v>
      </c>
      <c r="S82" s="4" t="n">
        <v>1115252812</v>
      </c>
      <c r="T82" s="4" t="n">
        <v>5146763</v>
      </c>
      <c r="U82" s="4" t="n">
        <v>1114617535</v>
      </c>
      <c r="V82" s="4" t="n">
        <v>13470314</v>
      </c>
      <c r="W82" s="4" t="n">
        <v>1745409427</v>
      </c>
      <c r="X82" s="4" t="n">
        <v>28019221</v>
      </c>
      <c r="Y82" s="4" t="n">
        <v>351291887</v>
      </c>
      <c r="Z82" s="4" t="n">
        <v>59252477</v>
      </c>
      <c r="AA82" s="4" t="n">
        <v>1445046320</v>
      </c>
      <c r="AB82" s="4" t="n">
        <v>156635011</v>
      </c>
      <c r="AC82" s="4" t="n">
        <v>1552437745</v>
      </c>
      <c r="AD82" s="4" t="s">
        <v>33</v>
      </c>
      <c r="AG82" s="4" t="s">
        <v>151</v>
      </c>
      <c r="AH82" s="4" t="s">
        <v>77</v>
      </c>
    </row>
    <row r="83" customFormat="false" ht="15.75" hidden="false" customHeight="false" outlineLevel="0" collapsed="false">
      <c r="A83" s="4" t="n">
        <v>364918707</v>
      </c>
      <c r="B83" s="4" t="n">
        <v>2021</v>
      </c>
      <c r="C83" s="15" t="s">
        <v>152</v>
      </c>
      <c r="D83" s="4" t="n">
        <v>12860</v>
      </c>
      <c r="E83" s="4" t="s">
        <v>28</v>
      </c>
      <c r="F83" s="4" t="n">
        <v>1200</v>
      </c>
      <c r="G83" s="4" t="n">
        <v>16</v>
      </c>
      <c r="H83" s="4" t="n">
        <v>2</v>
      </c>
      <c r="I83" s="4" t="s">
        <v>146</v>
      </c>
      <c r="J83" s="4" t="s">
        <v>57</v>
      </c>
      <c r="K83" s="4" t="n">
        <v>113906080</v>
      </c>
      <c r="L83" s="4" t="n">
        <v>220042</v>
      </c>
      <c r="M83" s="4" t="n">
        <v>91285378</v>
      </c>
      <c r="N83" s="4" t="n">
        <v>441098</v>
      </c>
      <c r="O83" s="4" t="n">
        <v>696149962</v>
      </c>
      <c r="P83" s="4" t="n">
        <v>1098238</v>
      </c>
      <c r="Q83" s="4" t="n">
        <v>568694585</v>
      </c>
      <c r="R83" s="4" t="n">
        <v>2213890</v>
      </c>
      <c r="S83" s="4" t="n">
        <v>1115252812</v>
      </c>
      <c r="T83" s="4" t="n">
        <v>4383985</v>
      </c>
      <c r="U83" s="4" t="n">
        <v>1114617535</v>
      </c>
      <c r="V83" s="4" t="n">
        <v>11011474</v>
      </c>
      <c r="W83" s="4" t="n">
        <v>1745409427</v>
      </c>
      <c r="X83" s="4" t="n">
        <v>21932928</v>
      </c>
      <c r="Y83" s="4" t="n">
        <v>351291887</v>
      </c>
      <c r="Z83" s="4" t="n">
        <v>43890862</v>
      </c>
      <c r="AA83" s="4" t="n">
        <v>1445046320</v>
      </c>
      <c r="AB83" s="4" t="n">
        <v>109862688</v>
      </c>
      <c r="AC83" s="4" t="n">
        <v>1552437745</v>
      </c>
      <c r="AD83" s="4" t="n">
        <v>220803604</v>
      </c>
      <c r="AE83" s="4" t="n">
        <v>865725624</v>
      </c>
      <c r="AF83" s="4" t="n">
        <v>1551372822</v>
      </c>
      <c r="AG83" s="4" t="s">
        <v>151</v>
      </c>
      <c r="AH83" s="4" t="s">
        <v>77</v>
      </c>
    </row>
    <row r="84" customFormat="false" ht="15.75" hidden="false" customHeight="false" outlineLevel="0" collapsed="false">
      <c r="A84" s="4" t="n">
        <v>807449147</v>
      </c>
      <c r="B84" s="4" t="n">
        <v>2021</v>
      </c>
      <c r="C84" s="6" t="s">
        <v>153</v>
      </c>
      <c r="D84" s="4" t="n">
        <v>7120</v>
      </c>
      <c r="E84" s="4" t="s">
        <v>28</v>
      </c>
      <c r="F84" s="4" t="n">
        <v>2667</v>
      </c>
      <c r="G84" s="4" t="n">
        <v>8</v>
      </c>
      <c r="H84" s="4" t="n">
        <v>1</v>
      </c>
      <c r="I84" s="4" t="s">
        <v>29</v>
      </c>
      <c r="J84" s="4" t="s">
        <v>21</v>
      </c>
      <c r="K84" s="4" t="n">
        <v>113906080</v>
      </c>
      <c r="L84" s="4" t="n">
        <v>591800</v>
      </c>
      <c r="M84" s="8" t="n">
        <v>91285378</v>
      </c>
      <c r="N84" s="4" t="n">
        <v>1068865</v>
      </c>
      <c r="O84" s="8" t="n">
        <v>696149962</v>
      </c>
      <c r="P84" s="4" t="n">
        <v>3018163</v>
      </c>
      <c r="Q84" s="8" t="n">
        <v>568694585</v>
      </c>
      <c r="R84" s="4" t="n">
        <v>5778433</v>
      </c>
      <c r="S84" s="8" t="n">
        <v>1115252812</v>
      </c>
      <c r="T84" s="4" t="n">
        <v>12051512</v>
      </c>
      <c r="U84" s="8" t="n">
        <v>1114617535</v>
      </c>
      <c r="V84" s="4" t="n">
        <v>34001675</v>
      </c>
      <c r="W84" s="4" t="n">
        <v>1745409427</v>
      </c>
      <c r="X84" s="4" t="n">
        <v>75579537</v>
      </c>
      <c r="Y84" s="4" t="n">
        <v>351291887</v>
      </c>
      <c r="Z84" s="4" t="n">
        <v>145784854</v>
      </c>
      <c r="AA84" s="4" t="s">
        <v>59</v>
      </c>
      <c r="AG84" s="4" t="s">
        <v>154</v>
      </c>
      <c r="AH84" s="4" t="s">
        <v>77</v>
      </c>
    </row>
    <row r="85" customFormat="false" ht="15.75" hidden="false" customHeight="false" outlineLevel="0" collapsed="false">
      <c r="A85" s="4" t="s">
        <v>155</v>
      </c>
    </row>
    <row r="86" customFormat="false" ht="15.75" hidden="false" customHeight="false" outlineLevel="0" collapsed="false">
      <c r="A86" s="4" t="n">
        <v>2004257744</v>
      </c>
      <c r="B86" s="4" t="n">
        <v>2022</v>
      </c>
      <c r="C86" s="6" t="s">
        <v>156</v>
      </c>
      <c r="D86" s="4" t="n">
        <v>31309</v>
      </c>
      <c r="E86" s="4" t="s">
        <v>28</v>
      </c>
      <c r="F86" s="4" t="n">
        <v>3200</v>
      </c>
      <c r="G86" s="4" t="n">
        <v>8</v>
      </c>
      <c r="H86" s="4" t="n">
        <v>1</v>
      </c>
      <c r="I86" s="4" t="s">
        <v>157</v>
      </c>
      <c r="J86" s="4" t="s">
        <v>21</v>
      </c>
      <c r="K86" s="4" t="n">
        <v>113906080</v>
      </c>
      <c r="L86" s="4" t="n">
        <v>89838</v>
      </c>
      <c r="M86" s="4" t="n">
        <v>91285378</v>
      </c>
      <c r="N86" s="4" t="n">
        <v>187908</v>
      </c>
      <c r="O86" s="4" t="n">
        <v>696149962</v>
      </c>
      <c r="P86" s="4" t="n">
        <v>501399</v>
      </c>
      <c r="Q86" s="4" t="n">
        <v>568694585</v>
      </c>
      <c r="R86" s="4" t="n">
        <v>1038681</v>
      </c>
      <c r="S86" s="4" t="n">
        <v>1115252812</v>
      </c>
      <c r="T86" s="4" t="n">
        <v>2177911</v>
      </c>
      <c r="U86" s="4" t="n">
        <v>1114617535</v>
      </c>
      <c r="V86" s="4" t="n">
        <v>5731089</v>
      </c>
      <c r="W86" s="4" t="n">
        <v>1745409427</v>
      </c>
      <c r="X86" s="4" t="n">
        <v>11941260</v>
      </c>
      <c r="Y86" s="4" t="n">
        <v>351291887</v>
      </c>
      <c r="Z86" s="4" t="n">
        <v>24784078</v>
      </c>
      <c r="AA86" s="4" t="n">
        <v>1445046320</v>
      </c>
      <c r="AB86" s="4" t="n">
        <v>64999512</v>
      </c>
      <c r="AC86" s="4" t="n">
        <v>1552437745</v>
      </c>
      <c r="AD86" s="4" t="n">
        <v>67933516</v>
      </c>
      <c r="AE86" s="4" t="n">
        <v>865725624</v>
      </c>
      <c r="AF86" s="4" t="n">
        <v>218790941</v>
      </c>
      <c r="AG86" s="4" t="s">
        <v>158</v>
      </c>
      <c r="AH86" s="4" t="s">
        <v>159</v>
      </c>
    </row>
    <row r="87" customFormat="false" ht="15.75" hidden="false" customHeight="false" outlineLevel="0" collapsed="false">
      <c r="A87" s="4" t="n">
        <v>2004257744</v>
      </c>
      <c r="B87" s="4" t="n">
        <v>2022</v>
      </c>
      <c r="C87" s="6" t="s">
        <v>156</v>
      </c>
      <c r="D87" s="4" t="n">
        <v>31309</v>
      </c>
      <c r="E87" s="4" t="s">
        <v>28</v>
      </c>
      <c r="F87" s="4" t="n">
        <v>3200</v>
      </c>
      <c r="G87" s="4" t="n">
        <v>8</v>
      </c>
      <c r="H87" s="4" t="n">
        <v>1</v>
      </c>
      <c r="I87" s="4" t="s">
        <v>157</v>
      </c>
      <c r="J87" s="4" t="s">
        <v>21</v>
      </c>
      <c r="K87" s="4" t="n">
        <v>113906080</v>
      </c>
      <c r="L87" s="4" t="n">
        <v>94581</v>
      </c>
      <c r="M87" s="4" t="n">
        <v>91285378</v>
      </c>
      <c r="N87" s="4" t="n">
        <v>187071</v>
      </c>
      <c r="O87" s="4" t="n">
        <v>696149962</v>
      </c>
      <c r="P87" s="4" t="n">
        <v>499910</v>
      </c>
      <c r="Q87" s="4" t="n">
        <v>568694585</v>
      </c>
      <c r="R87" s="4" t="n">
        <v>1036840</v>
      </c>
      <c r="S87" s="4" t="n">
        <v>1115252812</v>
      </c>
      <c r="T87" s="4" t="n">
        <v>2184155</v>
      </c>
      <c r="U87" s="4" t="n">
        <v>1114617535</v>
      </c>
      <c r="V87" s="4" t="n">
        <v>5736828</v>
      </c>
      <c r="W87" s="4" t="n">
        <v>1745409427</v>
      </c>
      <c r="X87" s="4" t="n">
        <v>11931793</v>
      </c>
      <c r="Y87" s="4" t="n">
        <v>351291887</v>
      </c>
      <c r="Z87" s="4" t="n">
        <v>24793430</v>
      </c>
      <c r="AA87" s="4" t="n">
        <v>1445046320</v>
      </c>
      <c r="AB87" s="4" t="n">
        <v>65004634</v>
      </c>
      <c r="AC87" s="4" t="n">
        <v>1552437745</v>
      </c>
      <c r="AD87" s="4" t="n">
        <v>68194205</v>
      </c>
      <c r="AE87" s="4" t="n">
        <v>865725624</v>
      </c>
      <c r="AF87" s="4" t="n">
        <v>235775852</v>
      </c>
      <c r="AG87" s="4" t="s">
        <v>158</v>
      </c>
      <c r="AH87" s="4" t="s">
        <v>159</v>
      </c>
    </row>
    <row r="88" customFormat="false" ht="15.75" hidden="false" customHeight="false" outlineLevel="0" collapsed="false">
      <c r="A88" s="4" t="n">
        <v>393251816</v>
      </c>
      <c r="B88" s="4" t="n">
        <v>2022</v>
      </c>
      <c r="C88" s="6" t="s">
        <v>160</v>
      </c>
      <c r="D88" s="4" t="n">
        <v>2577</v>
      </c>
      <c r="E88" s="4" t="s">
        <v>161</v>
      </c>
      <c r="F88" s="4" t="n">
        <v>1600</v>
      </c>
      <c r="G88" s="4" t="n">
        <v>8</v>
      </c>
      <c r="H88" s="4" t="n">
        <v>2</v>
      </c>
      <c r="I88" s="4" t="s">
        <v>162</v>
      </c>
      <c r="J88" s="4" t="s">
        <v>21</v>
      </c>
      <c r="K88" s="4" t="n">
        <v>113906080</v>
      </c>
      <c r="L88" s="4" t="n">
        <v>170317</v>
      </c>
      <c r="M88" s="4" t="n">
        <v>91285378</v>
      </c>
      <c r="N88" s="4" t="n">
        <v>355784</v>
      </c>
      <c r="O88" s="4" t="n">
        <v>696149962</v>
      </c>
      <c r="P88" s="4" t="n">
        <v>947522</v>
      </c>
      <c r="Q88" s="4" t="n">
        <v>568694585</v>
      </c>
      <c r="R88" s="4" t="n">
        <v>1983696</v>
      </c>
      <c r="S88" s="4" t="n">
        <v>1115252812</v>
      </c>
      <c r="T88" s="27" t="n">
        <v>4141119</v>
      </c>
      <c r="U88" s="4" t="n">
        <v>1114617535</v>
      </c>
      <c r="V88" s="4" t="n">
        <v>10878130</v>
      </c>
      <c r="W88" s="4" t="n">
        <v>1745409427</v>
      </c>
      <c r="X88" s="4" t="n">
        <v>22623123</v>
      </c>
      <c r="Y88" s="4" t="n">
        <v>351291887</v>
      </c>
      <c r="Z88" s="4" t="n">
        <v>46933221</v>
      </c>
      <c r="AA88" s="4" t="n">
        <v>1445046320</v>
      </c>
      <c r="AB88" s="4" t="n">
        <v>123425811</v>
      </c>
      <c r="AC88" s="4" t="n">
        <v>1552437745</v>
      </c>
      <c r="AD88" s="4" t="n">
        <v>255249102</v>
      </c>
      <c r="AE88" s="4" t="s">
        <v>163</v>
      </c>
      <c r="AG88" s="4" t="s">
        <v>164</v>
      </c>
      <c r="AH88" s="4" t="s">
        <v>159</v>
      </c>
    </row>
    <row r="89" customFormat="false" ht="15.75" hidden="false" customHeight="false" outlineLevel="0" collapsed="false">
      <c r="A89" s="16" t="n">
        <v>263221773</v>
      </c>
      <c r="B89" s="16" t="n">
        <v>2022</v>
      </c>
      <c r="C89" s="28" t="s">
        <v>165</v>
      </c>
      <c r="D89" s="16" t="n">
        <v>1658</v>
      </c>
      <c r="E89" s="4" t="s">
        <v>67</v>
      </c>
      <c r="F89" s="16" t="n">
        <v>1660</v>
      </c>
      <c r="G89" s="16" t="n">
        <v>8</v>
      </c>
      <c r="H89" s="16" t="n">
        <v>2</v>
      </c>
      <c r="I89" s="4" t="s">
        <v>166</v>
      </c>
      <c r="J89" s="4" t="s">
        <v>21</v>
      </c>
      <c r="K89" s="16" t="n">
        <v>113906080</v>
      </c>
      <c r="L89" s="16" t="n">
        <v>227001</v>
      </c>
      <c r="M89" s="16" t="n">
        <v>91285378</v>
      </c>
      <c r="N89" s="16" t="n">
        <v>456560</v>
      </c>
      <c r="O89" s="16" t="n">
        <v>696149962</v>
      </c>
      <c r="P89" s="16" t="n">
        <v>1214816</v>
      </c>
      <c r="Q89" s="16" t="n">
        <v>568694585</v>
      </c>
      <c r="R89" s="16" t="n">
        <v>2647692</v>
      </c>
      <c r="S89" s="16" t="n">
        <v>1115252812</v>
      </c>
      <c r="T89" s="16" t="n">
        <v>5489824</v>
      </c>
      <c r="U89" s="16" t="n">
        <v>1114617535</v>
      </c>
      <c r="V89" s="16" t="n">
        <v>14289499</v>
      </c>
      <c r="W89" s="16" t="n">
        <v>1745409427</v>
      </c>
      <c r="X89" s="16" t="n">
        <v>29794742</v>
      </c>
      <c r="Y89" s="16" t="n">
        <v>351291887</v>
      </c>
      <c r="Z89" s="16" t="n">
        <v>62045300</v>
      </c>
      <c r="AA89" s="16" t="n">
        <v>1445046320</v>
      </c>
      <c r="AB89" s="16" t="n">
        <v>162659497</v>
      </c>
      <c r="AC89" s="16" t="n">
        <v>1552437745</v>
      </c>
      <c r="AD89" s="16" t="n">
        <v>199229489</v>
      </c>
      <c r="AE89" s="16" t="n">
        <v>865725624</v>
      </c>
      <c r="AF89" s="16" t="n">
        <v>1914045393</v>
      </c>
      <c r="AG89" s="4" t="s">
        <v>167</v>
      </c>
      <c r="AH89" s="4" t="s">
        <v>168</v>
      </c>
    </row>
    <row r="90" customFormat="false" ht="15.75" hidden="false" customHeight="false" outlineLevel="0" collapsed="false">
      <c r="A90" s="16" t="n">
        <v>263221773</v>
      </c>
      <c r="B90" s="16" t="n">
        <v>2022</v>
      </c>
      <c r="C90" s="28" t="s">
        <v>165</v>
      </c>
      <c r="D90" s="16" t="n">
        <v>1658</v>
      </c>
      <c r="E90" s="4" t="s">
        <v>67</v>
      </c>
      <c r="F90" s="16" t="n">
        <v>1660</v>
      </c>
      <c r="G90" s="16" t="n">
        <v>8</v>
      </c>
      <c r="H90" s="16" t="n">
        <v>2</v>
      </c>
      <c r="I90" s="4" t="s">
        <v>169</v>
      </c>
      <c r="J90" s="4" t="s">
        <v>21</v>
      </c>
      <c r="K90" s="16" t="n">
        <v>113906080</v>
      </c>
      <c r="L90" s="16" t="n">
        <v>31252</v>
      </c>
      <c r="M90" s="16" t="n">
        <v>91285378</v>
      </c>
      <c r="N90" s="16" t="n">
        <v>31244</v>
      </c>
      <c r="O90" s="16" t="n">
        <v>696149962</v>
      </c>
      <c r="P90" s="16" t="n">
        <v>156244</v>
      </c>
      <c r="Q90" s="16" t="n">
        <v>568694585</v>
      </c>
      <c r="R90" s="16" t="n">
        <v>218746</v>
      </c>
      <c r="S90" s="16" t="n">
        <v>1115252812</v>
      </c>
      <c r="T90" s="16" t="n">
        <v>578104</v>
      </c>
      <c r="U90" s="16" t="n">
        <v>1114617535</v>
      </c>
      <c r="V90" s="16" t="n">
        <v>862279</v>
      </c>
      <c r="W90" s="16" t="n">
        <v>1745409427</v>
      </c>
      <c r="X90" s="16" t="n">
        <v>1937436</v>
      </c>
      <c r="Y90" s="16" t="n">
        <v>351291887</v>
      </c>
      <c r="Z90" s="16" t="n">
        <v>4281111</v>
      </c>
      <c r="AA90" s="4" t="s">
        <v>170</v>
      </c>
      <c r="AB90" s="4" t="s">
        <v>170</v>
      </c>
      <c r="AC90" s="4" t="s">
        <v>170</v>
      </c>
      <c r="AD90" s="4" t="s">
        <v>170</v>
      </c>
      <c r="AE90" s="4" t="s">
        <v>170</v>
      </c>
      <c r="AF90" s="4" t="s">
        <v>170</v>
      </c>
      <c r="AG90" s="4" t="s">
        <v>171</v>
      </c>
      <c r="AH90" s="4" t="s">
        <v>172</v>
      </c>
    </row>
    <row r="91" customFormat="false" ht="15.75" hidden="false" customHeight="false" outlineLevel="0" collapsed="false">
      <c r="A91" s="4" t="n">
        <v>446496101</v>
      </c>
      <c r="B91" s="4" t="n">
        <v>2022</v>
      </c>
      <c r="C91" s="6" t="s">
        <v>173</v>
      </c>
      <c r="D91" s="4" t="n">
        <v>5505</v>
      </c>
      <c r="E91" s="4" t="s">
        <v>28</v>
      </c>
      <c r="F91" s="4" t="n">
        <v>1064</v>
      </c>
      <c r="G91" s="4" t="n">
        <v>16</v>
      </c>
      <c r="H91" s="4" t="n">
        <v>2</v>
      </c>
      <c r="I91" s="4" t="s">
        <v>174</v>
      </c>
      <c r="J91" s="4" t="s">
        <v>60</v>
      </c>
      <c r="K91" s="4" t="n">
        <v>113906080</v>
      </c>
      <c r="L91" s="4" t="n">
        <v>334301</v>
      </c>
      <c r="M91" s="4" t="n">
        <v>91285378</v>
      </c>
      <c r="N91" s="4" t="n">
        <v>674744</v>
      </c>
      <c r="O91" s="4" t="n">
        <v>696149962</v>
      </c>
      <c r="P91" s="4" t="n">
        <v>1748810</v>
      </c>
      <c r="Q91" s="4" t="n">
        <v>568694585</v>
      </c>
      <c r="R91" s="4" t="n">
        <v>3585653</v>
      </c>
      <c r="S91" s="4" t="n">
        <v>1115252812</v>
      </c>
      <c r="T91" s="4" t="n">
        <v>7395550</v>
      </c>
      <c r="U91" s="4" t="n">
        <v>1114617535</v>
      </c>
      <c r="V91" s="4" t="n">
        <v>19315369</v>
      </c>
      <c r="W91" s="4" t="n">
        <v>1745409427</v>
      </c>
      <c r="X91" s="4" t="n">
        <v>39578610</v>
      </c>
      <c r="Y91" s="4" t="n">
        <v>351291887</v>
      </c>
      <c r="Z91" s="4" t="n">
        <v>80711654</v>
      </c>
      <c r="AA91" s="4" t="n">
        <v>1445046320</v>
      </c>
      <c r="AB91" s="4" t="n">
        <v>209671424</v>
      </c>
      <c r="AC91" s="4" t="n">
        <v>1552437745</v>
      </c>
      <c r="AD91" s="4" t="n">
        <v>429371065</v>
      </c>
      <c r="AE91" s="4" t="s">
        <v>170</v>
      </c>
      <c r="AF91" s="4" t="s">
        <v>170</v>
      </c>
      <c r="AG91" s="4" t="s">
        <v>175</v>
      </c>
      <c r="AH91" s="4" t="s">
        <v>77</v>
      </c>
    </row>
    <row r="92" customFormat="false" ht="15.75" hidden="false" customHeight="false" outlineLevel="0" collapsed="false">
      <c r="A92" s="4" t="n">
        <v>1733281121</v>
      </c>
      <c r="B92" s="4" t="n">
        <v>2022</v>
      </c>
      <c r="C92" s="6" t="s">
        <v>176</v>
      </c>
      <c r="D92" s="4" t="n">
        <v>12193</v>
      </c>
      <c r="E92" s="4" t="s">
        <v>28</v>
      </c>
      <c r="F92" s="4" t="n">
        <v>2933</v>
      </c>
      <c r="G92" s="4" t="n">
        <v>16</v>
      </c>
      <c r="H92" s="4" t="n">
        <v>2</v>
      </c>
      <c r="I92" s="4" t="s">
        <v>177</v>
      </c>
      <c r="J92" s="4" t="s">
        <v>21</v>
      </c>
      <c r="K92" s="4" t="n">
        <v>113906080</v>
      </c>
      <c r="L92" s="4" t="n">
        <v>133663</v>
      </c>
      <c r="M92" s="4" t="n">
        <v>91285378</v>
      </c>
      <c r="N92" s="4" t="n">
        <v>276287</v>
      </c>
      <c r="O92" s="4" t="n">
        <v>696149962</v>
      </c>
      <c r="P92" s="4" t="n">
        <v>684231</v>
      </c>
      <c r="Q92" s="4" t="n">
        <v>568694585</v>
      </c>
      <c r="R92" s="4" t="n">
        <v>1439052</v>
      </c>
      <c r="S92" s="4" t="n">
        <v>1115252812</v>
      </c>
      <c r="T92" s="4" t="n">
        <v>3008127</v>
      </c>
      <c r="U92" s="4" t="n">
        <v>1114617535</v>
      </c>
      <c r="V92" s="4" t="n">
        <v>8082859</v>
      </c>
      <c r="W92" s="4" t="n">
        <v>1745409427</v>
      </c>
      <c r="X92" s="4" t="n">
        <v>16903217</v>
      </c>
      <c r="Y92" s="4" t="n">
        <v>351291887</v>
      </c>
      <c r="Z92" s="4" t="n">
        <v>35414017</v>
      </c>
      <c r="AA92" s="4" t="n">
        <v>1445046320</v>
      </c>
      <c r="AB92" s="4" t="n">
        <v>93325083</v>
      </c>
      <c r="AC92" s="4" t="n">
        <v>1552437745</v>
      </c>
      <c r="AD92" s="4" t="n">
        <v>192907124</v>
      </c>
      <c r="AE92" s="4" t="n">
        <v>865725624</v>
      </c>
      <c r="AF92" s="4" t="n">
        <v>416164643</v>
      </c>
      <c r="AG92" s="4" t="s">
        <v>178</v>
      </c>
      <c r="AH92" s="4" t="s">
        <v>159</v>
      </c>
    </row>
    <row r="93" customFormat="false" ht="15.75" hidden="false" customHeight="false" outlineLevel="0" collapsed="false">
      <c r="A93" s="4" t="n">
        <v>846125804</v>
      </c>
      <c r="B93" s="4" t="n">
        <v>2022</v>
      </c>
      <c r="C93" s="29" t="s">
        <v>179</v>
      </c>
      <c r="D93" s="4" t="n">
        <v>22001</v>
      </c>
      <c r="E93" s="4" t="s">
        <v>180</v>
      </c>
      <c r="F93" s="4" t="n">
        <v>4266</v>
      </c>
      <c r="G93" s="4" t="n">
        <v>8</v>
      </c>
      <c r="H93" s="4" t="n">
        <v>2</v>
      </c>
      <c r="I93" s="4" t="s">
        <v>181</v>
      </c>
      <c r="J93" s="4" t="s">
        <v>21</v>
      </c>
      <c r="K93" s="4" t="n">
        <v>113906080</v>
      </c>
      <c r="L93" s="4" t="n">
        <v>145173</v>
      </c>
      <c r="M93" s="4" t="n">
        <v>91285378</v>
      </c>
      <c r="N93" s="4" t="n">
        <v>256962</v>
      </c>
      <c r="O93" s="4" t="n">
        <v>696149962</v>
      </c>
      <c r="P93" s="4" t="n">
        <v>657774</v>
      </c>
      <c r="Q93" s="4" t="n">
        <v>568694585</v>
      </c>
      <c r="R93" s="4" t="n">
        <v>1342957</v>
      </c>
      <c r="S93" s="4" t="n">
        <v>1115252812</v>
      </c>
      <c r="T93" s="4" t="n">
        <v>2763414</v>
      </c>
      <c r="U93" s="4" t="n">
        <v>1114617535</v>
      </c>
      <c r="V93" s="4" t="n">
        <v>7307699</v>
      </c>
      <c r="W93" s="4" t="n">
        <v>1745409427</v>
      </c>
      <c r="X93" s="4" t="n">
        <v>15054229</v>
      </c>
      <c r="Y93" s="4" t="n">
        <v>351291887</v>
      </c>
      <c r="Z93" s="4" t="n">
        <v>31441485</v>
      </c>
      <c r="AA93" s="4" t="n">
        <v>1445046320</v>
      </c>
      <c r="AB93" s="4" t="n">
        <v>82201695</v>
      </c>
      <c r="AC93" s="4" t="n">
        <v>1552437745</v>
      </c>
      <c r="AD93" s="4" t="n">
        <v>169307226</v>
      </c>
      <c r="AE93" s="4" t="s">
        <v>182</v>
      </c>
      <c r="AF93" s="4" t="s">
        <v>183</v>
      </c>
      <c r="AG93" s="4" t="s">
        <v>183</v>
      </c>
      <c r="AH93" s="4" t="s">
        <v>184</v>
      </c>
    </row>
    <row r="94" customFormat="false" ht="15.75" hidden="false" customHeight="false" outlineLevel="0" collapsed="false">
      <c r="A94" s="4" t="n">
        <v>152582021</v>
      </c>
      <c r="B94" s="4" t="n">
        <v>2022</v>
      </c>
      <c r="C94" s="6" t="s">
        <v>185</v>
      </c>
      <c r="D94" s="4" t="n">
        <v>3523</v>
      </c>
      <c r="E94" s="4" t="s">
        <v>67</v>
      </c>
      <c r="F94" s="4" t="n">
        <v>1333</v>
      </c>
      <c r="G94" s="4" t="n">
        <v>8</v>
      </c>
      <c r="H94" s="4" t="n">
        <v>2</v>
      </c>
      <c r="I94" s="4" t="s">
        <v>186</v>
      </c>
      <c r="J94" s="4" t="s">
        <v>21</v>
      </c>
      <c r="K94" s="4" t="n">
        <v>113906080</v>
      </c>
      <c r="L94" s="4" t="n">
        <v>432413</v>
      </c>
      <c r="M94" s="4" t="n">
        <v>91285378</v>
      </c>
      <c r="N94" s="4" t="n">
        <v>821974</v>
      </c>
      <c r="O94" s="4" t="n">
        <v>696149962</v>
      </c>
      <c r="P94" s="4" t="n">
        <v>1706474</v>
      </c>
      <c r="Q94" s="4" t="n">
        <v>568694585</v>
      </c>
      <c r="R94" s="4" t="n">
        <v>2588438</v>
      </c>
      <c r="S94" s="4" t="n">
        <v>1115252812</v>
      </c>
      <c r="T94" s="4" t="n">
        <v>5405274</v>
      </c>
      <c r="U94" s="4" t="n">
        <v>1114617535</v>
      </c>
      <c r="V94" s="4" t="n">
        <v>14931501</v>
      </c>
      <c r="W94" s="4" t="n">
        <v>1745409427</v>
      </c>
      <c r="X94" s="4" t="n">
        <v>30607401</v>
      </c>
      <c r="Y94" s="4" t="n">
        <v>351291887</v>
      </c>
      <c r="Z94" s="4" t="n">
        <v>62326317</v>
      </c>
      <c r="AA94" s="4" t="n">
        <v>1445046320</v>
      </c>
      <c r="AB94" s="4" t="n">
        <v>160730396</v>
      </c>
      <c r="AC94" s="4" t="s">
        <v>187</v>
      </c>
      <c r="AD94" s="4" t="s">
        <v>183</v>
      </c>
      <c r="AE94" s="4" t="s">
        <v>183</v>
      </c>
      <c r="AF94" s="4" t="s">
        <v>183</v>
      </c>
      <c r="AG94" s="4" t="s">
        <v>188</v>
      </c>
      <c r="AH94" s="4" t="s">
        <v>189</v>
      </c>
    </row>
    <row r="95" customFormat="false" ht="15.75" hidden="false" customHeight="false" outlineLevel="0" collapsed="false">
      <c r="A95" s="4" t="n">
        <v>1049581890</v>
      </c>
      <c r="B95" s="4" t="n">
        <v>2022</v>
      </c>
      <c r="C95" s="29" t="s">
        <v>190</v>
      </c>
      <c r="D95" s="4" t="n">
        <v>14358</v>
      </c>
      <c r="E95" s="4" t="s">
        <v>180</v>
      </c>
      <c r="F95" s="4" t="n">
        <v>4266</v>
      </c>
      <c r="G95" s="4" t="n">
        <v>8</v>
      </c>
      <c r="H95" s="4" t="n">
        <v>2</v>
      </c>
      <c r="I95" s="4" t="s">
        <v>191</v>
      </c>
      <c r="J95" s="4" t="s">
        <v>21</v>
      </c>
      <c r="K95" s="4" t="n">
        <v>113906080</v>
      </c>
      <c r="L95" s="4" t="n">
        <v>202915</v>
      </c>
      <c r="M95" s="4" t="n">
        <v>91285378</v>
      </c>
      <c r="N95" s="4" t="n">
        <v>404721</v>
      </c>
      <c r="O95" s="4" t="n">
        <v>696149962</v>
      </c>
      <c r="P95" s="4" t="n">
        <v>1070222</v>
      </c>
      <c r="Q95" s="4" t="n">
        <v>568694585</v>
      </c>
      <c r="R95" s="4" t="n">
        <v>2214828</v>
      </c>
      <c r="S95" s="4" t="n">
        <v>1115252812</v>
      </c>
      <c r="T95" s="4" t="n">
        <v>4590895</v>
      </c>
      <c r="U95" s="4" t="n">
        <v>1114617535</v>
      </c>
      <c r="V95" s="4" t="n">
        <v>12020834</v>
      </c>
      <c r="W95" s="4" t="n">
        <v>1745409427</v>
      </c>
      <c r="X95" s="4" t="n">
        <v>24714888</v>
      </c>
      <c r="Y95" s="4" t="n">
        <v>351291887</v>
      </c>
      <c r="Z95" s="4" t="n">
        <v>51471112</v>
      </c>
      <c r="AA95" s="4" t="n">
        <v>1445046320</v>
      </c>
      <c r="AB95" s="4" t="n">
        <v>134454366</v>
      </c>
      <c r="AC95" s="4" t="n">
        <v>1552437745</v>
      </c>
      <c r="AD95" s="4" t="n">
        <v>278055736</v>
      </c>
      <c r="AE95" s="4" t="s">
        <v>192</v>
      </c>
    </row>
    <row r="96" customFormat="false" ht="15.75" hidden="false" customHeight="false" outlineLevel="0" collapsed="false">
      <c r="A96" s="4" t="n">
        <v>1048043407</v>
      </c>
      <c r="B96" s="4" t="n">
        <v>2022</v>
      </c>
      <c r="C96" s="6" t="s">
        <v>105</v>
      </c>
      <c r="D96" s="4" t="n">
        <v>2400</v>
      </c>
      <c r="E96" s="4" t="s">
        <v>28</v>
      </c>
      <c r="F96" s="4" t="n">
        <v>1800</v>
      </c>
      <c r="G96" s="4" t="n">
        <v>4</v>
      </c>
      <c r="H96" s="4" t="n">
        <v>1</v>
      </c>
      <c r="I96" s="4" t="s">
        <v>193</v>
      </c>
      <c r="J96" s="4" t="s">
        <v>21</v>
      </c>
      <c r="K96" s="4" t="n">
        <v>113906080</v>
      </c>
      <c r="L96" s="4" t="n">
        <v>161954</v>
      </c>
      <c r="M96" s="4" t="n">
        <v>91285378</v>
      </c>
      <c r="N96" s="4" t="n">
        <v>413299</v>
      </c>
      <c r="O96" s="4" t="n">
        <v>696149962</v>
      </c>
      <c r="P96" s="4" t="n">
        <v>1082007</v>
      </c>
      <c r="Q96" s="4" t="n">
        <v>568694585</v>
      </c>
      <c r="R96" s="4" t="n">
        <v>2357403</v>
      </c>
      <c r="S96" s="4" t="n">
        <v>1115252812</v>
      </c>
      <c r="T96" s="4" t="n">
        <v>5178068</v>
      </c>
      <c r="U96" s="4" t="n">
        <v>1114617535</v>
      </c>
      <c r="V96" s="4" t="n">
        <v>13013843</v>
      </c>
      <c r="W96" s="4" t="n">
        <v>1745409427</v>
      </c>
      <c r="X96" s="4" t="n">
        <v>27795731</v>
      </c>
      <c r="Y96" s="4" t="n">
        <v>351291887</v>
      </c>
      <c r="Z96" s="4" t="s">
        <v>76</v>
      </c>
      <c r="AA96" s="4" t="s">
        <v>76</v>
      </c>
      <c r="AB96" s="4" t="s">
        <v>76</v>
      </c>
      <c r="AC96" s="4" t="s">
        <v>76</v>
      </c>
      <c r="AD96" s="4" t="s">
        <v>76</v>
      </c>
      <c r="AE96" s="4" t="s">
        <v>76</v>
      </c>
      <c r="AF96" s="4" t="s">
        <v>76</v>
      </c>
      <c r="AG96" s="4" t="s">
        <v>194</v>
      </c>
      <c r="AH96" s="4" t="s">
        <v>189</v>
      </c>
    </row>
    <row r="97" customFormat="false" ht="15.75" hidden="false" customHeight="false" outlineLevel="0" collapsed="false">
      <c r="A97" s="4" t="n">
        <v>600587411</v>
      </c>
      <c r="B97" s="4" t="n">
        <v>2022</v>
      </c>
      <c r="C97" s="6" t="s">
        <v>35</v>
      </c>
      <c r="D97" s="4" t="n">
        <v>6139</v>
      </c>
      <c r="E97" s="4" t="s">
        <v>28</v>
      </c>
      <c r="F97" s="4" t="n">
        <v>2400</v>
      </c>
      <c r="G97" s="4" t="n">
        <v>8</v>
      </c>
      <c r="H97" s="4" t="n">
        <v>1</v>
      </c>
      <c r="I97" s="4" t="s">
        <v>195</v>
      </c>
      <c r="J97" s="4" t="s">
        <v>38</v>
      </c>
      <c r="K97" s="4" t="n">
        <v>113906080</v>
      </c>
      <c r="L97" s="4" t="n">
        <v>369698</v>
      </c>
      <c r="M97" s="4" t="n">
        <v>91285378</v>
      </c>
      <c r="N97" s="4" t="n">
        <v>1042022</v>
      </c>
      <c r="O97" s="4" t="n">
        <v>696149962</v>
      </c>
      <c r="P97" s="4" t="n">
        <v>3201472</v>
      </c>
      <c r="Q97" s="4" t="n">
        <v>568694585</v>
      </c>
      <c r="R97" s="4" t="n">
        <v>7564089</v>
      </c>
      <c r="S97" s="4" t="n">
        <v>1115252812</v>
      </c>
      <c r="T97" s="4" t="n">
        <v>17901910</v>
      </c>
      <c r="U97" s="4" t="n">
        <v>1114617535</v>
      </c>
      <c r="V97" s="4" t="n">
        <v>52098783</v>
      </c>
      <c r="W97" s="4" t="n">
        <v>1745409427</v>
      </c>
      <c r="X97" s="4" t="n">
        <v>126592692</v>
      </c>
      <c r="Y97" s="4" t="n">
        <v>351291887</v>
      </c>
      <c r="Z97" s="4" t="n">
        <v>279701898</v>
      </c>
      <c r="AA97" s="4" t="s">
        <v>196</v>
      </c>
      <c r="AB97" s="4" t="s">
        <v>196</v>
      </c>
      <c r="AC97" s="4" t="s">
        <v>196</v>
      </c>
      <c r="AD97" s="4" t="s">
        <v>196</v>
      </c>
      <c r="AE97" s="4" t="s">
        <v>196</v>
      </c>
      <c r="AF97" s="4" t="s">
        <v>196</v>
      </c>
      <c r="AG97" s="4" t="s">
        <v>197</v>
      </c>
    </row>
    <row r="98" customFormat="false" ht="15.75" hidden="false" customHeight="false" outlineLevel="0" collapsed="false">
      <c r="A98" s="4" t="n">
        <v>25926511</v>
      </c>
      <c r="B98" s="4" t="n">
        <v>2022</v>
      </c>
      <c r="C98" s="6" t="s">
        <v>198</v>
      </c>
      <c r="D98" s="4" t="n">
        <v>3398</v>
      </c>
      <c r="E98" s="4" t="s">
        <v>28</v>
      </c>
      <c r="F98" s="4" t="n">
        <v>2133</v>
      </c>
      <c r="G98" s="4" t="n">
        <v>8</v>
      </c>
      <c r="H98" s="4" t="n">
        <v>1</v>
      </c>
      <c r="I98" s="4" t="s">
        <v>199</v>
      </c>
      <c r="J98" s="4" t="s">
        <v>21</v>
      </c>
      <c r="K98" s="4" t="n">
        <v>113906080</v>
      </c>
      <c r="L98" s="4" t="n">
        <v>47645</v>
      </c>
      <c r="M98" s="4" t="n">
        <v>91285378</v>
      </c>
      <c r="N98" s="4" t="n">
        <v>119949</v>
      </c>
      <c r="O98" s="4" t="n">
        <v>696149962</v>
      </c>
      <c r="P98" s="4" t="n">
        <v>271928</v>
      </c>
      <c r="Q98" s="4" t="n">
        <v>568694585</v>
      </c>
      <c r="R98" s="4" t="n">
        <v>723373</v>
      </c>
      <c r="S98" s="4" t="n">
        <v>1115252812</v>
      </c>
      <c r="T98" s="4" t="n">
        <v>1130194</v>
      </c>
      <c r="U98" s="4" t="n">
        <v>1114617535</v>
      </c>
      <c r="V98" s="4" t="n">
        <v>3189971</v>
      </c>
      <c r="W98" s="4" t="n">
        <v>1745409427</v>
      </c>
      <c r="X98" s="4" t="n">
        <v>6665690</v>
      </c>
      <c r="Y98" s="4" t="n">
        <v>351291887</v>
      </c>
      <c r="Z98" s="4" t="n">
        <v>12547551</v>
      </c>
      <c r="AA98" s="4" t="n">
        <v>1445046320</v>
      </c>
      <c r="AB98" s="4" t="n">
        <v>42832247</v>
      </c>
      <c r="AC98" s="4" t="n">
        <v>1552437745</v>
      </c>
      <c r="AD98" s="4" t="n">
        <v>73409415</v>
      </c>
      <c r="AE98" s="4" t="n">
        <v>865725624</v>
      </c>
      <c r="AF98" s="4" t="n">
        <v>261622406</v>
      </c>
      <c r="AG98" s="4" t="s">
        <v>200</v>
      </c>
      <c r="AH98" s="4" t="s">
        <v>189</v>
      </c>
    </row>
    <row r="99" customFormat="false" ht="15.75" hidden="false" customHeight="false" outlineLevel="0" collapsed="false">
      <c r="A99" s="4" t="n">
        <v>2140193292</v>
      </c>
      <c r="B99" s="4" t="n">
        <v>2022</v>
      </c>
      <c r="C99" s="30" t="s">
        <v>201</v>
      </c>
      <c r="D99" s="4" t="n">
        <v>0</v>
      </c>
      <c r="E99" s="4" t="s">
        <v>0</v>
      </c>
      <c r="F99" s="4" t="n">
        <v>0</v>
      </c>
      <c r="G99" s="4" t="n">
        <v>0</v>
      </c>
      <c r="H99" s="4" t="n">
        <v>0</v>
      </c>
      <c r="I99" s="4" t="s">
        <v>202</v>
      </c>
      <c r="J99" s="4" t="s">
        <v>60</v>
      </c>
      <c r="K99" s="4" t="n">
        <v>113906080</v>
      </c>
      <c r="L99" s="4" t="n">
        <v>709771</v>
      </c>
      <c r="M99" s="4" t="n">
        <v>91285378</v>
      </c>
      <c r="N99" s="4" t="n">
        <v>1489360</v>
      </c>
      <c r="O99" s="4" t="s">
        <v>33</v>
      </c>
      <c r="P99" s="4" t="s">
        <v>33</v>
      </c>
      <c r="Q99" s="4" t="s">
        <v>33</v>
      </c>
      <c r="R99" s="4" t="s">
        <v>33</v>
      </c>
      <c r="S99" s="4" t="s">
        <v>33</v>
      </c>
      <c r="T99" s="4" t="s">
        <v>33</v>
      </c>
      <c r="U99" s="4" t="s">
        <v>33</v>
      </c>
      <c r="V99" s="4" t="s">
        <v>33</v>
      </c>
      <c r="W99" s="4" t="s">
        <v>33</v>
      </c>
      <c r="X99" s="4" t="s">
        <v>33</v>
      </c>
      <c r="Y99" s="4" t="s">
        <v>33</v>
      </c>
      <c r="Z99" s="4" t="s">
        <v>33</v>
      </c>
      <c r="AA99" s="4" t="s">
        <v>33</v>
      </c>
      <c r="AB99" s="4" t="s">
        <v>33</v>
      </c>
      <c r="AC99" s="4" t="s">
        <v>33</v>
      </c>
      <c r="AD99" s="4" t="s">
        <v>33</v>
      </c>
      <c r="AE99" s="4" t="s">
        <v>33</v>
      </c>
      <c r="AF99" s="4" t="s">
        <v>33</v>
      </c>
      <c r="AG99" s="4" t="s">
        <v>203</v>
      </c>
    </row>
    <row r="100" customFormat="false" ht="15.75" hidden="false" customHeight="false" outlineLevel="0" collapsed="false">
      <c r="A100" s="4" t="n">
        <v>857990380</v>
      </c>
      <c r="B100" s="4" t="n">
        <v>2022</v>
      </c>
      <c r="C100" s="6" t="s">
        <v>204</v>
      </c>
      <c r="D100" s="4" t="n">
        <v>9667</v>
      </c>
      <c r="E100" s="4" t="s">
        <v>28</v>
      </c>
      <c r="F100" s="4" t="n">
        <v>2400</v>
      </c>
      <c r="G100" s="4" t="n">
        <v>16</v>
      </c>
      <c r="H100" s="4" t="n">
        <v>2</v>
      </c>
      <c r="I100" s="4" t="s">
        <v>205</v>
      </c>
      <c r="J100" s="4" t="s">
        <v>21</v>
      </c>
      <c r="K100" s="4" t="n">
        <v>113906080</v>
      </c>
      <c r="L100" s="4" t="n">
        <v>8976</v>
      </c>
      <c r="M100" s="4" t="n">
        <v>91285378</v>
      </c>
      <c r="N100" s="4" t="n">
        <v>31914</v>
      </c>
      <c r="O100" s="4" t="n">
        <v>696149962</v>
      </c>
      <c r="P100" s="4" t="n">
        <v>77792</v>
      </c>
      <c r="Q100" s="4" t="n">
        <v>568694585</v>
      </c>
      <c r="R100" s="4" t="n">
        <v>102726</v>
      </c>
      <c r="S100" s="4" t="n">
        <v>1115252812</v>
      </c>
      <c r="T100" s="4" t="n">
        <v>267286</v>
      </c>
      <c r="U100" s="4" t="n">
        <v>1114617535</v>
      </c>
      <c r="V100" s="4" t="n">
        <v>381978</v>
      </c>
      <c r="W100" s="4" t="n">
        <v>1745409427</v>
      </c>
      <c r="X100" s="4" t="n">
        <v>874661</v>
      </c>
      <c r="Y100" s="4" t="n">
        <v>351291887</v>
      </c>
      <c r="Z100" s="4" t="n">
        <v>1968734</v>
      </c>
      <c r="AA100" s="4" t="n">
        <v>1445046320</v>
      </c>
      <c r="AB100" s="4" t="n">
        <v>3847710</v>
      </c>
      <c r="AC100" s="4" t="n">
        <v>1552437745</v>
      </c>
      <c r="AD100" s="4" t="n">
        <v>7065105</v>
      </c>
      <c r="AE100" s="4" t="n">
        <v>865725624</v>
      </c>
      <c r="AF100" s="4" t="n">
        <v>17137167</v>
      </c>
      <c r="AH100" s="4" t="s">
        <v>206</v>
      </c>
    </row>
    <row r="101" customFormat="false" ht="15.75" hidden="false" customHeight="false" outlineLevel="0" collapsed="false">
      <c r="A101" s="4" t="n">
        <v>1796068</v>
      </c>
      <c r="B101" s="4" t="n">
        <v>2022</v>
      </c>
      <c r="C101" s="6" t="s">
        <v>207</v>
      </c>
      <c r="D101" s="4" t="n">
        <v>9108</v>
      </c>
      <c r="E101" s="4" t="s">
        <v>28</v>
      </c>
      <c r="F101" s="4" t="n">
        <v>2666</v>
      </c>
      <c r="G101" s="4" t="n">
        <v>8</v>
      </c>
      <c r="H101" s="4" t="n">
        <v>2</v>
      </c>
      <c r="I101" s="4" t="s">
        <v>208</v>
      </c>
      <c r="J101" s="4" t="s">
        <v>21</v>
      </c>
      <c r="K101" s="4" t="n">
        <v>113906080</v>
      </c>
      <c r="L101" s="4" t="n">
        <v>140622</v>
      </c>
      <c r="M101" s="4" t="n">
        <v>91285378</v>
      </c>
      <c r="N101" s="4" t="n">
        <v>296876</v>
      </c>
      <c r="O101" s="4" t="n">
        <v>696149962</v>
      </c>
      <c r="P101" s="4" t="n">
        <v>765625</v>
      </c>
      <c r="Q101" s="4" t="n">
        <v>568694585</v>
      </c>
      <c r="R101" s="4" t="n">
        <v>1562501</v>
      </c>
      <c r="S101" s="4" t="n">
        <v>1115252812</v>
      </c>
      <c r="T101" s="4" t="n">
        <v>3265624</v>
      </c>
      <c r="U101" s="4" t="n">
        <v>1114617535</v>
      </c>
      <c r="V101" s="4" t="n">
        <v>8656251</v>
      </c>
      <c r="W101" s="4" t="n">
        <v>1745409427</v>
      </c>
      <c r="X101" s="4" t="n">
        <v>17796873</v>
      </c>
      <c r="Y101" s="4" t="n">
        <v>351291887</v>
      </c>
      <c r="Z101" s="4" t="n">
        <v>36796875</v>
      </c>
      <c r="AA101" s="4" t="s">
        <v>33</v>
      </c>
      <c r="AG101" s="4" t="s">
        <v>18</v>
      </c>
      <c r="AH101" s="4" t="s">
        <v>209</v>
      </c>
    </row>
    <row r="102" customFormat="false" ht="15.75" hidden="false" customHeight="false" outlineLevel="0" collapsed="false">
      <c r="A102" s="4" t="n">
        <v>2008466723</v>
      </c>
      <c r="B102" s="4" t="n">
        <v>2022</v>
      </c>
      <c r="C102" s="6" t="s">
        <v>210</v>
      </c>
      <c r="D102" s="13" t="n">
        <v>8628</v>
      </c>
      <c r="E102" s="4" t="s">
        <v>211</v>
      </c>
      <c r="F102" s="4" t="n">
        <v>2500</v>
      </c>
      <c r="G102" s="4" t="n">
        <v>8</v>
      </c>
      <c r="H102" s="4" t="n">
        <v>1</v>
      </c>
      <c r="I102" s="4" t="s">
        <v>212</v>
      </c>
      <c r="J102" s="4" t="s">
        <v>21</v>
      </c>
      <c r="K102" s="4" t="n">
        <v>113906080</v>
      </c>
      <c r="L102" s="4" t="n">
        <v>120588</v>
      </c>
      <c r="M102" s="4" t="n">
        <v>91285378</v>
      </c>
      <c r="N102" s="4" t="n">
        <v>254948</v>
      </c>
      <c r="O102" s="4" t="n">
        <v>696149962</v>
      </c>
      <c r="P102" s="4" t="n">
        <v>670999</v>
      </c>
      <c r="Q102" s="4" t="n">
        <v>568694585</v>
      </c>
      <c r="R102" s="4" t="n">
        <v>1390937</v>
      </c>
      <c r="S102" s="4" t="n">
        <v>1115252812</v>
      </c>
      <c r="T102" s="4" t="n">
        <v>2915850</v>
      </c>
      <c r="U102" s="4" t="n">
        <v>1114617535</v>
      </c>
      <c r="V102" s="4" t="n">
        <v>7695067</v>
      </c>
      <c r="W102" s="4" t="n">
        <v>1745409427</v>
      </c>
      <c r="X102" s="4" t="n">
        <v>15744063</v>
      </c>
      <c r="Y102" s="4" t="n">
        <v>351291887</v>
      </c>
      <c r="Z102" s="4" t="n">
        <v>32707660</v>
      </c>
      <c r="AA102" s="4" t="s">
        <v>213</v>
      </c>
      <c r="AG102" s="4" t="s">
        <v>214</v>
      </c>
      <c r="AH102" s="4" t="s">
        <v>215</v>
      </c>
    </row>
    <row r="103" customFormat="false" ht="15.75" hidden="false" customHeight="false" outlineLevel="0" collapsed="false">
      <c r="A103" s="4" t="n">
        <v>222670615</v>
      </c>
      <c r="B103" s="4" t="n">
        <v>2022</v>
      </c>
      <c r="C103" s="31" t="s">
        <v>216</v>
      </c>
      <c r="D103" s="4" t="n">
        <v>6241</v>
      </c>
      <c r="E103" s="4" t="s">
        <v>28</v>
      </c>
      <c r="F103" s="4" t="n">
        <v>1196</v>
      </c>
      <c r="G103" s="4" t="n">
        <v>8</v>
      </c>
      <c r="H103" s="4" t="n">
        <v>1</v>
      </c>
      <c r="I103" s="13" t="s">
        <v>217</v>
      </c>
      <c r="J103" s="4" t="s">
        <v>21</v>
      </c>
      <c r="K103" s="13" t="n">
        <v>113906080</v>
      </c>
      <c r="L103" s="4" t="n">
        <v>126601</v>
      </c>
      <c r="M103" s="13" t="n">
        <v>91285378</v>
      </c>
      <c r="N103" s="13" t="n">
        <v>266110</v>
      </c>
      <c r="O103" s="13" t="n">
        <v>696149962</v>
      </c>
      <c r="P103" s="13" t="n">
        <v>698211</v>
      </c>
      <c r="Q103" s="4" t="n">
        <v>568694585</v>
      </c>
      <c r="R103" s="4" t="n">
        <v>1449408</v>
      </c>
      <c r="S103" s="4" t="n">
        <v>1115252812</v>
      </c>
      <c r="T103" s="4" t="n">
        <v>3043847</v>
      </c>
      <c r="U103" s="4" t="n">
        <v>1114617535</v>
      </c>
      <c r="V103" s="4" t="n">
        <v>8229925</v>
      </c>
      <c r="W103" s="4" t="n">
        <v>1745409427</v>
      </c>
      <c r="X103" s="4" t="n">
        <v>18511466</v>
      </c>
      <c r="Y103" s="4" t="n">
        <v>351291887</v>
      </c>
      <c r="Z103" s="4" t="n">
        <v>39878817</v>
      </c>
      <c r="AA103" s="4" t="s">
        <v>33</v>
      </c>
      <c r="AB103" s="4" t="s">
        <v>33</v>
      </c>
      <c r="AC103" s="4" t="s">
        <v>33</v>
      </c>
      <c r="AD103" s="4" t="s">
        <v>33</v>
      </c>
      <c r="AE103" s="4" t="s">
        <v>33</v>
      </c>
      <c r="AF103" s="4" t="s">
        <v>33</v>
      </c>
      <c r="AG103" s="4" t="s">
        <v>218</v>
      </c>
      <c r="AH103" s="4" t="s">
        <v>219</v>
      </c>
    </row>
    <row r="104" customFormat="false" ht="15.75" hidden="false" customHeight="false" outlineLevel="0" collapsed="false">
      <c r="A104" s="4" t="n">
        <v>1276120171</v>
      </c>
      <c r="B104" s="4" t="n">
        <v>2022</v>
      </c>
      <c r="C104" s="6" t="s">
        <v>220</v>
      </c>
      <c r="D104" s="4" t="n">
        <v>17800</v>
      </c>
      <c r="E104" s="4" t="s">
        <v>28</v>
      </c>
      <c r="F104" s="4" t="n">
        <v>3200</v>
      </c>
      <c r="G104" s="4" t="n">
        <v>16</v>
      </c>
      <c r="H104" s="4" t="n">
        <v>2</v>
      </c>
      <c r="I104" s="4" t="s">
        <v>221</v>
      </c>
      <c r="J104" s="4" t="s">
        <v>222</v>
      </c>
      <c r="K104" s="4" t="n">
        <v>113906080</v>
      </c>
      <c r="L104" s="4" t="n">
        <v>108024</v>
      </c>
      <c r="M104" s="4" t="n">
        <v>91285378</v>
      </c>
      <c r="N104" s="4" t="n">
        <v>226051</v>
      </c>
      <c r="O104" s="4" t="n">
        <v>696149962</v>
      </c>
      <c r="P104" s="4" t="n">
        <v>594132</v>
      </c>
      <c r="Q104" s="4" t="n">
        <v>568694585</v>
      </c>
      <c r="R104" s="4" t="n">
        <v>1227275</v>
      </c>
      <c r="S104" s="4" t="n">
        <v>1115252812</v>
      </c>
      <c r="T104" s="4" t="n">
        <v>2572336</v>
      </c>
      <c r="U104" s="4" t="n">
        <v>1114617535</v>
      </c>
      <c r="V104" s="4" t="n">
        <v>6834099</v>
      </c>
      <c r="W104" s="4" t="n">
        <v>1745409427</v>
      </c>
      <c r="X104" s="4" t="n">
        <v>14090143</v>
      </c>
      <c r="Y104" s="4" t="n">
        <v>351291887</v>
      </c>
      <c r="Z104" s="4" t="n">
        <v>29083995</v>
      </c>
      <c r="AA104" s="4" t="s">
        <v>33</v>
      </c>
      <c r="AB104" s="4" t="s">
        <v>33</v>
      </c>
      <c r="AC104" s="4" t="s">
        <v>33</v>
      </c>
      <c r="AD104" s="4" t="s">
        <v>33</v>
      </c>
      <c r="AE104" s="4" t="s">
        <v>33</v>
      </c>
      <c r="AF104" s="4" t="s">
        <v>33</v>
      </c>
      <c r="AG104" s="4" t="s">
        <v>223</v>
      </c>
      <c r="AH104" s="4" t="s">
        <v>224</v>
      </c>
    </row>
    <row r="105" customFormat="false" ht="15.75" hidden="false" customHeight="false" outlineLevel="0" collapsed="false">
      <c r="A105" s="4" t="n">
        <v>1933531833</v>
      </c>
      <c r="B105" s="4" t="n">
        <v>2022</v>
      </c>
      <c r="C105" s="6" t="s">
        <v>225</v>
      </c>
      <c r="D105" s="4" t="n">
        <v>1416</v>
      </c>
      <c r="E105" s="4" t="s">
        <v>226</v>
      </c>
      <c r="F105" s="4" t="n">
        <v>1201</v>
      </c>
      <c r="G105" s="4" t="n">
        <v>4</v>
      </c>
      <c r="H105" s="4" t="n">
        <v>1</v>
      </c>
      <c r="I105" s="4" t="s">
        <v>227</v>
      </c>
      <c r="J105" s="4" t="s">
        <v>222</v>
      </c>
      <c r="K105" s="4" t="n">
        <v>113906080</v>
      </c>
      <c r="L105" s="4" t="n">
        <v>222710</v>
      </c>
      <c r="M105" s="4" t="n">
        <v>91285378</v>
      </c>
      <c r="N105" s="4" t="n">
        <v>431399</v>
      </c>
      <c r="O105" s="4" t="n">
        <v>696149962</v>
      </c>
      <c r="P105" s="4" t="n">
        <v>1122890</v>
      </c>
      <c r="Q105" s="4" t="n">
        <v>568694585</v>
      </c>
      <c r="R105" s="4" t="n">
        <v>2695560</v>
      </c>
      <c r="S105" s="4" t="n">
        <v>1115252812</v>
      </c>
      <c r="T105" s="4" t="n">
        <v>4970154</v>
      </c>
      <c r="U105" s="4" t="n">
        <v>1114617535</v>
      </c>
      <c r="V105" s="4" t="n">
        <v>13365324</v>
      </c>
      <c r="W105" s="4" t="n">
        <v>1745409427</v>
      </c>
      <c r="X105" s="4" t="n">
        <v>26796638</v>
      </c>
      <c r="Y105" s="4" t="n">
        <v>351291887</v>
      </c>
      <c r="Z105" s="4" t="n">
        <v>64740019</v>
      </c>
      <c r="AA105" s="4" t="s">
        <v>33</v>
      </c>
      <c r="AB105" s="4" t="s">
        <v>33</v>
      </c>
      <c r="AC105" s="4" t="s">
        <v>33</v>
      </c>
      <c r="AD105" s="4" t="s">
        <v>33</v>
      </c>
      <c r="AE105" s="4" t="s">
        <v>33</v>
      </c>
      <c r="AF105" s="4" t="s">
        <v>33</v>
      </c>
      <c r="AG105" s="4" t="s">
        <v>228</v>
      </c>
      <c r="AH105" s="4" t="s">
        <v>229</v>
      </c>
    </row>
    <row r="106" customFormat="false" ht="15.75" hidden="false" customHeight="false" outlineLevel="0" collapsed="false">
      <c r="A106" s="4" t="n">
        <v>978580866</v>
      </c>
      <c r="B106" s="4" t="n">
        <v>2022</v>
      </c>
      <c r="C106" s="6" t="s">
        <v>230</v>
      </c>
      <c r="D106" s="4" t="n">
        <v>2400</v>
      </c>
      <c r="E106" s="4" t="s">
        <v>226</v>
      </c>
      <c r="F106" s="4" t="n">
        <v>1000</v>
      </c>
      <c r="G106" s="4" t="n">
        <v>8</v>
      </c>
      <c r="H106" s="4" t="n">
        <v>2</v>
      </c>
      <c r="I106" s="4" t="s">
        <v>231</v>
      </c>
      <c r="J106" s="4" t="s">
        <v>232</v>
      </c>
      <c r="K106" s="4" t="n">
        <v>113906080</v>
      </c>
      <c r="L106" s="4" t="n">
        <v>7315</v>
      </c>
      <c r="M106" s="4" t="n">
        <v>91285378</v>
      </c>
      <c r="N106" s="4" t="n">
        <v>13805</v>
      </c>
      <c r="O106" s="4" t="n">
        <v>696149962</v>
      </c>
      <c r="P106" s="4" t="n">
        <v>40839</v>
      </c>
      <c r="Q106" s="4" t="n">
        <v>568694585</v>
      </c>
      <c r="R106" s="4" t="n">
        <v>90265</v>
      </c>
      <c r="S106" s="4" t="n">
        <v>1115252812</v>
      </c>
      <c r="T106" s="4" t="n">
        <v>164415</v>
      </c>
      <c r="U106" s="4" t="n">
        <v>1114617535</v>
      </c>
      <c r="V106" s="4" t="n">
        <v>529143</v>
      </c>
      <c r="W106" s="4" t="n">
        <v>1745409427</v>
      </c>
      <c r="X106" s="4" t="n">
        <v>742611</v>
      </c>
      <c r="Y106" s="4" t="n">
        <v>351291887</v>
      </c>
      <c r="Z106" s="4" t="n">
        <v>3322911</v>
      </c>
      <c r="AA106" s="4" t="n">
        <v>1445046320</v>
      </c>
      <c r="AB106" s="4" t="n">
        <v>5514087</v>
      </c>
      <c r="AC106" s="4" t="s">
        <v>33</v>
      </c>
      <c r="AD106" s="4" t="s">
        <v>33</v>
      </c>
      <c r="AE106" s="4" t="s">
        <v>33</v>
      </c>
      <c r="AF106" s="4" t="s">
        <v>33</v>
      </c>
      <c r="AH106" s="4" t="s">
        <v>233</v>
      </c>
    </row>
    <row r="107" customFormat="false" ht="15.75" hidden="false" customHeight="false" outlineLevel="0" collapsed="false">
      <c r="A107" s="4" t="n">
        <v>1265495226</v>
      </c>
      <c r="B107" s="4" t="n">
        <v>2022</v>
      </c>
      <c r="C107" s="6" t="s">
        <v>102</v>
      </c>
      <c r="D107" s="4" t="n">
        <v>6240</v>
      </c>
      <c r="E107" s="4" t="s">
        <v>28</v>
      </c>
      <c r="F107" s="4" t="n">
        <v>2666</v>
      </c>
      <c r="G107" s="4" t="n">
        <v>8</v>
      </c>
      <c r="H107" s="4" t="n">
        <v>2</v>
      </c>
      <c r="I107" s="4" t="s">
        <v>234</v>
      </c>
      <c r="J107" s="4" t="s">
        <v>21</v>
      </c>
      <c r="K107" s="4" t="n">
        <v>113906080</v>
      </c>
      <c r="L107" s="4" t="n">
        <v>136023</v>
      </c>
      <c r="M107" s="4" t="n">
        <v>91285378</v>
      </c>
      <c r="N107" s="4" t="n">
        <v>281587</v>
      </c>
      <c r="O107" s="4" t="n">
        <v>696149962</v>
      </c>
      <c r="P107" s="4" t="n">
        <v>714260</v>
      </c>
      <c r="Q107" s="4" t="n">
        <v>568694585</v>
      </c>
      <c r="R107" s="4" t="n">
        <v>1470527</v>
      </c>
      <c r="S107" s="4" t="n">
        <v>1115252812</v>
      </c>
      <c r="T107" s="4" t="n">
        <v>3082704</v>
      </c>
      <c r="U107" s="4" t="n">
        <v>1114617535</v>
      </c>
      <c r="V107" s="4" t="n">
        <v>8214692</v>
      </c>
      <c r="W107" s="4" t="n">
        <v>1745409427</v>
      </c>
      <c r="X107" s="4" t="n">
        <v>18247431</v>
      </c>
      <c r="Y107" s="4" t="n">
        <v>351291887</v>
      </c>
      <c r="Z107" s="4" t="n">
        <v>37420273</v>
      </c>
      <c r="AA107" s="4" t="n">
        <v>1445046320</v>
      </c>
      <c r="AB107" s="4" t="n">
        <v>102019067</v>
      </c>
      <c r="AC107" s="4" t="n">
        <v>1552437745</v>
      </c>
      <c r="AD107" s="4" t="n">
        <v>216517403</v>
      </c>
      <c r="AE107" s="4" t="s">
        <v>33</v>
      </c>
      <c r="AF107" s="4" t="s">
        <v>33</v>
      </c>
      <c r="AG107" s="4" t="s">
        <v>183</v>
      </c>
      <c r="AH107" s="4" t="s">
        <v>235</v>
      </c>
    </row>
    <row r="108" customFormat="false" ht="15.75" hidden="false" customHeight="false" outlineLevel="0" collapsed="false">
      <c r="A108" s="4" t="n">
        <v>1848748686</v>
      </c>
      <c r="B108" s="4" t="n">
        <v>2022</v>
      </c>
      <c r="C108" s="6" t="s">
        <v>236</v>
      </c>
      <c r="D108" s="4" t="n">
        <v>10029</v>
      </c>
      <c r="E108" s="4" t="s">
        <v>28</v>
      </c>
      <c r="F108" s="4" t="n">
        <v>2666</v>
      </c>
      <c r="G108" s="4" t="n">
        <v>16</v>
      </c>
      <c r="H108" s="4" t="n">
        <v>2</v>
      </c>
      <c r="I108" s="4" t="s">
        <v>237</v>
      </c>
      <c r="J108" s="4" t="s">
        <v>21</v>
      </c>
      <c r="K108" s="4" t="n">
        <v>113906080</v>
      </c>
      <c r="L108" s="4" t="n">
        <v>166610</v>
      </c>
      <c r="M108" s="4" t="n">
        <v>91285378</v>
      </c>
      <c r="N108" s="4" t="n">
        <v>334623</v>
      </c>
      <c r="O108" s="4" t="n">
        <v>696149962</v>
      </c>
      <c r="P108" s="4" t="n">
        <v>893798</v>
      </c>
      <c r="Q108" s="4" t="n">
        <v>568694585</v>
      </c>
      <c r="R108" s="4" t="n">
        <v>1933668</v>
      </c>
      <c r="S108" s="4" t="n">
        <v>1115252812</v>
      </c>
      <c r="T108" s="4" t="n">
        <v>3806109</v>
      </c>
      <c r="U108" s="4" t="n">
        <v>1114617535</v>
      </c>
      <c r="V108" s="4" t="n">
        <v>9941758</v>
      </c>
      <c r="W108" s="4" t="n">
        <v>1745409427</v>
      </c>
      <c r="X108" s="4" t="n">
        <v>20603642</v>
      </c>
      <c r="Y108" s="4" t="n">
        <v>351291887</v>
      </c>
      <c r="Z108" s="4" t="n">
        <v>43165781</v>
      </c>
      <c r="AA108" s="4" t="s">
        <v>33</v>
      </c>
      <c r="AB108" s="4" t="s">
        <v>33</v>
      </c>
      <c r="AC108" s="4" t="s">
        <v>33</v>
      </c>
      <c r="AD108" s="4" t="s">
        <v>33</v>
      </c>
      <c r="AE108" s="4" t="s">
        <v>33</v>
      </c>
      <c r="AF108" s="4" t="s">
        <v>33</v>
      </c>
      <c r="AG108" s="4" t="s">
        <v>238</v>
      </c>
      <c r="AH108" s="4" t="s">
        <v>224</v>
      </c>
    </row>
    <row r="109" customFormat="false" ht="15.75" hidden="false" customHeight="false" outlineLevel="0" collapsed="false">
      <c r="A109" s="4" t="n">
        <v>508845332</v>
      </c>
      <c r="B109" s="4" t="n">
        <v>2022</v>
      </c>
      <c r="C109" s="6" t="s">
        <v>91</v>
      </c>
      <c r="D109" s="4" t="n">
        <v>6771</v>
      </c>
      <c r="E109" s="4" t="s">
        <v>28</v>
      </c>
      <c r="F109" s="4" t="n">
        <v>2666</v>
      </c>
      <c r="G109" s="4" t="n">
        <v>16</v>
      </c>
      <c r="H109" s="4" t="n">
        <v>2</v>
      </c>
      <c r="I109" s="4" t="s">
        <v>239</v>
      </c>
      <c r="J109" s="4" t="s">
        <v>60</v>
      </c>
      <c r="K109" s="4" t="n">
        <v>113906080</v>
      </c>
      <c r="L109" s="4" t="n">
        <v>328028</v>
      </c>
      <c r="M109" s="4" t="n">
        <v>91285378</v>
      </c>
      <c r="N109" s="4" t="n">
        <v>655054</v>
      </c>
      <c r="O109" s="4" t="n">
        <v>696149962</v>
      </c>
      <c r="P109" s="4" t="n">
        <v>1828149</v>
      </c>
      <c r="Q109" s="4" t="n">
        <v>568694585</v>
      </c>
      <c r="R109" s="4" t="n">
        <v>3698299</v>
      </c>
      <c r="S109" s="4" t="n">
        <v>1115252812</v>
      </c>
      <c r="T109" s="4" t="n">
        <v>7564611</v>
      </c>
      <c r="U109" s="4" t="n">
        <v>1114617535</v>
      </c>
      <c r="V109" s="4" t="n">
        <v>20339630</v>
      </c>
      <c r="W109" s="4" t="n">
        <v>1745409427</v>
      </c>
      <c r="X109" s="4" t="n">
        <v>41146327</v>
      </c>
      <c r="Y109" s="4" t="n">
        <v>351291887</v>
      </c>
      <c r="Z109" s="4" t="n">
        <v>92451769</v>
      </c>
      <c r="AA109" s="4" t="s">
        <v>33</v>
      </c>
      <c r="AB109" s="4" t="s">
        <v>33</v>
      </c>
      <c r="AC109" s="4" t="s">
        <v>33</v>
      </c>
      <c r="AD109" s="4" t="s">
        <v>33</v>
      </c>
      <c r="AE109" s="4" t="s">
        <v>33</v>
      </c>
      <c r="AF109" s="4" t="s">
        <v>33</v>
      </c>
      <c r="AG109" s="4" t="s">
        <v>240</v>
      </c>
      <c r="AH109" s="4" t="s">
        <v>241</v>
      </c>
    </row>
    <row r="110" customFormat="false" ht="15.75" hidden="false" customHeight="false" outlineLevel="0" collapsed="false">
      <c r="A110" s="4" t="n">
        <v>592196177</v>
      </c>
      <c r="B110" s="4" t="n">
        <v>2022</v>
      </c>
      <c r="C110" s="6" t="s">
        <v>242</v>
      </c>
      <c r="D110" s="16" t="n">
        <v>5482</v>
      </c>
      <c r="E110" s="4" t="s">
        <v>67</v>
      </c>
      <c r="F110" s="16" t="n">
        <v>1333</v>
      </c>
      <c r="G110" s="16" t="n">
        <v>16</v>
      </c>
      <c r="H110" s="16" t="n">
        <v>2</v>
      </c>
      <c r="I110" s="4" t="s">
        <v>45</v>
      </c>
      <c r="J110" s="4" t="s">
        <v>21</v>
      </c>
      <c r="K110" s="16" t="n">
        <v>113906080</v>
      </c>
      <c r="L110" s="4" t="n">
        <v>607471</v>
      </c>
      <c r="M110" s="4" t="n">
        <v>91285378</v>
      </c>
      <c r="N110" s="4" t="n">
        <v>1291718</v>
      </c>
      <c r="O110" s="4" t="n">
        <v>696149962</v>
      </c>
      <c r="P110" s="4" t="n">
        <v>3444773</v>
      </c>
      <c r="Q110" s="4" t="n">
        <v>568694585</v>
      </c>
      <c r="R110" s="4" t="n">
        <v>7406064</v>
      </c>
      <c r="S110" s="4" t="n">
        <v>1115252812</v>
      </c>
      <c r="T110" s="4" t="n">
        <v>15817800</v>
      </c>
      <c r="U110" s="4" t="n">
        <v>1114617535</v>
      </c>
      <c r="V110" s="4" t="n">
        <v>41275679</v>
      </c>
      <c r="W110" s="4" t="n">
        <v>1745409427</v>
      </c>
      <c r="X110" s="4" t="n">
        <v>83604827</v>
      </c>
      <c r="Y110" s="4" t="n">
        <v>351291887</v>
      </c>
      <c r="Z110" s="4" t="n">
        <v>180687955</v>
      </c>
      <c r="AA110" s="4" t="s">
        <v>33</v>
      </c>
      <c r="AB110" s="4" t="s">
        <v>33</v>
      </c>
      <c r="AC110" s="4" t="s">
        <v>33</v>
      </c>
      <c r="AD110" s="4" t="s">
        <v>33</v>
      </c>
      <c r="AE110" s="4" t="s">
        <v>33</v>
      </c>
      <c r="AF110" s="4" t="s">
        <v>33</v>
      </c>
      <c r="AG110" s="4" t="s">
        <v>243</v>
      </c>
      <c r="AH110" s="4" t="s">
        <v>244</v>
      </c>
    </row>
    <row r="111" customFormat="false" ht="15.75" hidden="false" customHeight="false" outlineLevel="0" collapsed="false">
      <c r="A111" s="4" t="n">
        <v>1069377175</v>
      </c>
      <c r="B111" s="4" t="n">
        <v>2022</v>
      </c>
      <c r="C111" s="6" t="s">
        <v>138</v>
      </c>
      <c r="D111" s="4" t="n">
        <v>9324</v>
      </c>
      <c r="E111" s="4" t="s">
        <v>28</v>
      </c>
      <c r="F111" s="4" t="n">
        <v>3200</v>
      </c>
      <c r="G111" s="4" t="n">
        <v>16</v>
      </c>
      <c r="H111" s="4" t="n">
        <v>2</v>
      </c>
      <c r="I111" s="4" t="s">
        <v>245</v>
      </c>
      <c r="J111" s="4" t="s">
        <v>21</v>
      </c>
      <c r="K111" s="16" t="n">
        <v>113906080</v>
      </c>
      <c r="L111" s="4" t="n">
        <v>203149</v>
      </c>
      <c r="M111" s="4" t="n">
        <v>91285378</v>
      </c>
      <c r="N111" s="4" t="n">
        <v>421883</v>
      </c>
      <c r="O111" s="4" t="n">
        <v>696149962</v>
      </c>
      <c r="P111" s="4" t="n">
        <v>1078290</v>
      </c>
      <c r="Q111" s="4" t="n">
        <v>568694585</v>
      </c>
      <c r="R111" s="4" t="n">
        <v>1937638</v>
      </c>
      <c r="S111" s="4" t="n">
        <v>1115252812</v>
      </c>
      <c r="T111" s="4" t="n">
        <v>3797097</v>
      </c>
      <c r="U111" s="4" t="n">
        <v>1114617535</v>
      </c>
      <c r="V111" s="4" t="n">
        <v>10773334</v>
      </c>
      <c r="W111" s="4" t="n">
        <v>1745409427</v>
      </c>
      <c r="X111" s="4" t="n">
        <v>21798260</v>
      </c>
      <c r="Y111" s="4" t="n">
        <v>351291887</v>
      </c>
      <c r="Z111" s="4" t="n">
        <v>44851744</v>
      </c>
      <c r="AA111" s="4" t="n">
        <v>1445046320</v>
      </c>
      <c r="AB111" s="4" t="n">
        <v>118611559</v>
      </c>
      <c r="AC111" s="4" t="n">
        <v>1552437745</v>
      </c>
      <c r="AD111" s="4" t="n">
        <v>243588066</v>
      </c>
      <c r="AE111" s="4" t="n">
        <v>865725624</v>
      </c>
      <c r="AF111" s="4" t="n">
        <v>506859026</v>
      </c>
      <c r="AG111" s="4" t="s">
        <v>246</v>
      </c>
      <c r="AH111" s="4" t="s">
        <v>224</v>
      </c>
    </row>
    <row r="112" customFormat="false" ht="15.75" hidden="false" customHeight="false" outlineLevel="0" collapsed="false">
      <c r="A112" s="4" t="n">
        <v>412388993</v>
      </c>
      <c r="B112" s="4" t="n">
        <v>2022</v>
      </c>
      <c r="C112" s="6" t="s">
        <v>247</v>
      </c>
      <c r="D112" s="4" t="n">
        <v>3848</v>
      </c>
      <c r="E112" s="4" t="s">
        <v>67</v>
      </c>
      <c r="F112" s="4" t="n">
        <v>1333</v>
      </c>
      <c r="G112" s="4" t="n">
        <v>20</v>
      </c>
      <c r="H112" s="4" t="n">
        <v>4</v>
      </c>
      <c r="I112" s="4" t="s">
        <v>248</v>
      </c>
      <c r="J112" s="4" t="s">
        <v>21</v>
      </c>
      <c r="K112" s="4" t="n">
        <v>113906080</v>
      </c>
      <c r="L112" s="4" t="n">
        <v>172881</v>
      </c>
      <c r="M112" s="4" t="n">
        <v>91285378</v>
      </c>
      <c r="N112" s="4" t="n">
        <v>356751</v>
      </c>
      <c r="O112" s="4" t="n">
        <v>696149962</v>
      </c>
      <c r="P112" s="4" t="n">
        <v>930346</v>
      </c>
      <c r="Q112" s="4" t="n">
        <v>568694585</v>
      </c>
      <c r="R112" s="4" t="n">
        <v>1956621</v>
      </c>
      <c r="S112" s="4" t="n">
        <v>1115252812</v>
      </c>
      <c r="T112" s="4" t="n">
        <v>4067130</v>
      </c>
      <c r="U112" s="4" t="n">
        <v>1114617535</v>
      </c>
      <c r="V112" s="4" t="n">
        <v>10845358</v>
      </c>
      <c r="W112" s="4" t="n">
        <v>1745409427</v>
      </c>
      <c r="X112" s="4" t="n">
        <v>22347251</v>
      </c>
      <c r="Y112" s="4" t="n">
        <v>351291887</v>
      </c>
      <c r="Z112" s="4" t="n">
        <v>47592459</v>
      </c>
      <c r="AH112" s="4" t="s">
        <v>249</v>
      </c>
    </row>
    <row r="113" customFormat="false" ht="15.75" hidden="false" customHeight="false" outlineLevel="0" collapsed="false">
      <c r="A113" s="4" t="n">
        <v>2108538345</v>
      </c>
      <c r="B113" s="4" t="n">
        <v>2022</v>
      </c>
      <c r="C113" s="6" t="s">
        <v>250</v>
      </c>
      <c r="D113" s="4" t="n">
        <v>9541</v>
      </c>
      <c r="E113" s="4" t="s">
        <v>28</v>
      </c>
      <c r="F113" s="4" t="n">
        <v>2133</v>
      </c>
      <c r="G113" s="4" t="n">
        <v>16</v>
      </c>
      <c r="H113" s="4" t="n">
        <v>2</v>
      </c>
      <c r="I113" s="4" t="s">
        <v>251</v>
      </c>
      <c r="J113" s="4" t="s">
        <v>21</v>
      </c>
      <c r="K113" s="4" t="n">
        <v>113906080</v>
      </c>
      <c r="L113" s="4" t="n">
        <v>138507</v>
      </c>
      <c r="M113" s="4" t="n">
        <v>91285378</v>
      </c>
      <c r="N113" s="4" t="n">
        <v>290189</v>
      </c>
      <c r="O113" s="4" t="n">
        <v>696149962</v>
      </c>
      <c r="P113" s="4" t="n">
        <v>773078</v>
      </c>
      <c r="Q113" s="4" t="n">
        <v>568694585</v>
      </c>
      <c r="R113" s="4" t="n">
        <v>1614062</v>
      </c>
      <c r="S113" s="4" t="n">
        <v>1115252812</v>
      </c>
      <c r="T113" s="4" t="n">
        <v>3395353</v>
      </c>
      <c r="U113" s="4" t="n">
        <v>1114617535</v>
      </c>
      <c r="V113" s="4" t="n">
        <v>9015602</v>
      </c>
      <c r="W113" s="4" t="n">
        <v>1745409427</v>
      </c>
      <c r="X113" s="4" t="n">
        <v>18591402</v>
      </c>
      <c r="Y113" s="4" t="n">
        <v>351291887</v>
      </c>
      <c r="Z113" s="4" t="n">
        <v>38607590</v>
      </c>
      <c r="AA113" s="4" t="n">
        <v>1445046320</v>
      </c>
      <c r="AB113" s="4" t="n">
        <v>100791453</v>
      </c>
      <c r="AC113" s="4" t="n">
        <v>1552437745</v>
      </c>
      <c r="AD113" s="4" t="n">
        <v>208764426</v>
      </c>
      <c r="AE113" s="4" t="n">
        <v>865725624</v>
      </c>
      <c r="AF113" s="4" t="n">
        <v>237753499</v>
      </c>
      <c r="AG113" s="4" t="s">
        <v>252</v>
      </c>
      <c r="AH113" s="4" t="s">
        <v>159</v>
      </c>
    </row>
    <row r="114" customFormat="false" ht="15.75" hidden="false" customHeight="false" outlineLevel="0" collapsed="false">
      <c r="A114" s="4" t="n">
        <v>875331011</v>
      </c>
      <c r="B114" s="4" t="n">
        <v>2022</v>
      </c>
      <c r="C114" s="6" t="s">
        <v>139</v>
      </c>
      <c r="D114" s="4" t="n">
        <v>1697</v>
      </c>
      <c r="E114" s="4" t="s">
        <v>67</v>
      </c>
      <c r="F114" s="4" t="n">
        <v>1333</v>
      </c>
      <c r="G114" s="4" t="n">
        <v>8</v>
      </c>
      <c r="H114" s="4" t="n">
        <v>11</v>
      </c>
      <c r="I114" s="4" t="s">
        <v>212</v>
      </c>
      <c r="J114" s="4" t="s">
        <v>21</v>
      </c>
      <c r="K114" s="4" t="n">
        <v>113906080</v>
      </c>
      <c r="L114" s="4" t="n">
        <v>14993</v>
      </c>
      <c r="M114" s="4" t="n">
        <v>91285378</v>
      </c>
      <c r="N114" s="4" t="n">
        <v>23990</v>
      </c>
      <c r="O114" s="4" t="n">
        <v>696149962</v>
      </c>
      <c r="P114" s="4" t="n">
        <v>104938</v>
      </c>
      <c r="Q114" s="4" t="n">
        <v>568694585</v>
      </c>
      <c r="R114" s="4" t="n">
        <v>150914</v>
      </c>
      <c r="S114" s="4" t="n">
        <v>1115252812</v>
      </c>
      <c r="T114" s="4" t="n">
        <v>380782</v>
      </c>
      <c r="U114" s="4" t="n">
        <v>1114617535</v>
      </c>
      <c r="V114" s="4" t="n">
        <v>573674</v>
      </c>
      <c r="W114" s="4" t="n">
        <v>1745409427</v>
      </c>
      <c r="X114" s="4" t="n">
        <v>1339221</v>
      </c>
      <c r="Y114" s="4" t="n">
        <v>351291887</v>
      </c>
      <c r="Z114" s="4" t="n">
        <v>3001633</v>
      </c>
      <c r="AA114" s="4" t="s">
        <v>33</v>
      </c>
      <c r="AB114" s="4" t="s">
        <v>33</v>
      </c>
      <c r="AC114" s="4" t="s">
        <v>33</v>
      </c>
      <c r="AD114" s="4" t="s">
        <v>33</v>
      </c>
      <c r="AE114" s="4" t="s">
        <v>33</v>
      </c>
      <c r="AF114" s="4" t="s">
        <v>33</v>
      </c>
      <c r="AH114" s="4" t="s">
        <v>229</v>
      </c>
    </row>
    <row r="115" customFormat="false" ht="15.75" hidden="false" customHeight="false" outlineLevel="0" collapsed="false">
      <c r="A115" s="16" t="n">
        <v>1648546133</v>
      </c>
      <c r="B115" s="16" t="n">
        <v>2022</v>
      </c>
      <c r="C115" s="28" t="s">
        <v>35</v>
      </c>
      <c r="D115" s="16" t="n">
        <v>6058</v>
      </c>
      <c r="E115" s="4" t="s">
        <v>28</v>
      </c>
      <c r="F115" s="16" t="n">
        <v>2400</v>
      </c>
      <c r="G115" s="16" t="n">
        <v>8</v>
      </c>
      <c r="H115" s="16" t="n">
        <v>1</v>
      </c>
      <c r="I115" s="4" t="s">
        <v>253</v>
      </c>
      <c r="J115" s="4" t="s">
        <v>21</v>
      </c>
      <c r="K115" s="16" t="n">
        <v>113906080</v>
      </c>
      <c r="L115" s="32" t="n">
        <v>179215</v>
      </c>
      <c r="M115" s="16" t="n">
        <v>91285378</v>
      </c>
      <c r="N115" s="32" t="n">
        <v>383782</v>
      </c>
      <c r="O115" s="16" t="n">
        <v>696149962</v>
      </c>
      <c r="P115" s="32" t="n">
        <v>1013945</v>
      </c>
      <c r="Q115" s="16" t="n">
        <v>568694585</v>
      </c>
      <c r="R115" s="32" t="n">
        <v>2116426</v>
      </c>
      <c r="S115" s="16" t="n">
        <v>1115252812</v>
      </c>
      <c r="T115" s="32" t="n">
        <v>4350365</v>
      </c>
      <c r="U115" s="16" t="n">
        <v>1114617535</v>
      </c>
      <c r="V115" s="32" t="n">
        <v>11341556</v>
      </c>
      <c r="W115" s="16" t="n">
        <v>1745409427</v>
      </c>
      <c r="X115" s="32" t="n">
        <v>23823599</v>
      </c>
      <c r="Y115" s="16" t="n">
        <v>351291887</v>
      </c>
      <c r="Z115" s="32" t="n">
        <v>50378194</v>
      </c>
      <c r="AA115" s="4" t="n">
        <v>1445046320</v>
      </c>
      <c r="AB115" s="7" t="n">
        <v>136489227</v>
      </c>
      <c r="AC115" s="4" t="n">
        <v>1552437745</v>
      </c>
      <c r="AD115" s="7" t="n">
        <v>279024303</v>
      </c>
      <c r="AE115" s="4" t="n">
        <v>865725624</v>
      </c>
      <c r="AF115" s="7" t="n">
        <v>703634250</v>
      </c>
      <c r="AH115" s="4" t="s">
        <v>224</v>
      </c>
    </row>
    <row r="116" customFormat="false" ht="15.75" hidden="false" customHeight="false" outlineLevel="0" collapsed="false">
      <c r="A116" s="4" t="n">
        <v>345369994</v>
      </c>
      <c r="B116" s="4" t="n">
        <v>2022</v>
      </c>
      <c r="C116" s="6" t="s">
        <v>254</v>
      </c>
      <c r="D116" s="4" t="n">
        <v>7647</v>
      </c>
      <c r="E116" s="4" t="s">
        <v>67</v>
      </c>
      <c r="F116" s="4" t="n">
        <v>2133</v>
      </c>
      <c r="G116" s="4" t="n">
        <v>8</v>
      </c>
      <c r="H116" s="4" t="n">
        <v>1</v>
      </c>
      <c r="I116" s="4" t="s">
        <v>255</v>
      </c>
      <c r="J116" s="4" t="s">
        <v>38</v>
      </c>
      <c r="K116" s="4" t="n">
        <v>113906080</v>
      </c>
      <c r="L116" s="4" t="n">
        <v>446864</v>
      </c>
      <c r="M116" s="4" t="n">
        <v>91285378</v>
      </c>
      <c r="N116" s="4" t="n">
        <v>793323</v>
      </c>
      <c r="O116" s="4" t="n">
        <v>696149962</v>
      </c>
      <c r="P116" s="4" t="n">
        <v>2115184</v>
      </c>
      <c r="Q116" s="16" t="n">
        <v>568694585</v>
      </c>
      <c r="R116" s="4" t="n">
        <v>5011346</v>
      </c>
      <c r="S116" s="16" t="n">
        <v>1115252812</v>
      </c>
      <c r="T116" s="4" t="n">
        <v>11138830</v>
      </c>
      <c r="U116" s="16" t="n">
        <v>1114617535</v>
      </c>
      <c r="V116" s="4" t="n">
        <v>30937404</v>
      </c>
      <c r="W116" s="16" t="s">
        <v>59</v>
      </c>
      <c r="X116" s="16" t="s">
        <v>59</v>
      </c>
      <c r="Y116" s="16" t="s">
        <v>59</v>
      </c>
      <c r="Z116" s="16" t="s">
        <v>59</v>
      </c>
      <c r="AA116" s="16" t="s">
        <v>59</v>
      </c>
      <c r="AB116" s="16" t="s">
        <v>59</v>
      </c>
      <c r="AC116" s="16" t="s">
        <v>59</v>
      </c>
      <c r="AD116" s="16" t="s">
        <v>59</v>
      </c>
      <c r="AE116" s="16" t="s">
        <v>59</v>
      </c>
      <c r="AF116" s="16" t="s">
        <v>59</v>
      </c>
      <c r="AG116" s="4" t="s">
        <v>256</v>
      </c>
      <c r="AH116" s="4" t="s">
        <v>249</v>
      </c>
    </row>
    <row r="117" customFormat="false" ht="15.75" hidden="false" customHeight="false" outlineLevel="0" collapsed="false">
      <c r="A117" s="4" t="n">
        <v>1876751267</v>
      </c>
      <c r="B117" s="4" t="n">
        <v>2022</v>
      </c>
      <c r="C117" s="6" t="s">
        <v>257</v>
      </c>
      <c r="D117" s="4" t="n">
        <v>21076</v>
      </c>
      <c r="E117" s="4" t="s">
        <v>28</v>
      </c>
      <c r="F117" s="4" t="n">
        <v>3200</v>
      </c>
      <c r="G117" s="4" t="n">
        <v>16</v>
      </c>
      <c r="H117" s="4" t="n">
        <v>2</v>
      </c>
      <c r="I117" s="4" t="s">
        <v>258</v>
      </c>
      <c r="J117" s="4" t="s">
        <v>259</v>
      </c>
      <c r="K117" s="4" t="n">
        <v>113906080</v>
      </c>
      <c r="L117" s="4" t="n">
        <v>254769</v>
      </c>
      <c r="M117" s="4" t="n">
        <v>91285378</v>
      </c>
      <c r="N117" s="4" t="n">
        <v>569022</v>
      </c>
      <c r="O117" s="4" t="n">
        <v>696149962</v>
      </c>
      <c r="P117" s="4" t="n">
        <v>1688860</v>
      </c>
      <c r="Q117" s="4" t="n">
        <v>568694585</v>
      </c>
      <c r="R117" s="9" t="n">
        <v>3961688</v>
      </c>
      <c r="S117" s="9" t="n">
        <v>1115252812</v>
      </c>
      <c r="T117" s="9" t="n">
        <v>9057219</v>
      </c>
      <c r="U117" s="9" t="n">
        <v>1114617535</v>
      </c>
      <c r="V117" s="9" t="n">
        <v>29311587</v>
      </c>
      <c r="W117" s="9" t="n">
        <v>1745409427</v>
      </c>
      <c r="X117" s="9" t="s">
        <v>76</v>
      </c>
      <c r="Y117" s="9" t="s">
        <v>76</v>
      </c>
      <c r="Z117" s="9" t="s">
        <v>76</v>
      </c>
      <c r="AA117" s="9" t="s">
        <v>76</v>
      </c>
      <c r="AB117" s="9" t="s">
        <v>76</v>
      </c>
      <c r="AC117" s="9" t="s">
        <v>76</v>
      </c>
      <c r="AD117" s="9" t="s">
        <v>76</v>
      </c>
      <c r="AE117" s="9" t="s">
        <v>76</v>
      </c>
      <c r="AF117" s="9" t="s">
        <v>76</v>
      </c>
      <c r="AH117" s="4" t="s">
        <v>260</v>
      </c>
    </row>
    <row r="118" customFormat="false" ht="15.75" hidden="false" customHeight="false" outlineLevel="0" collapsed="false">
      <c r="A118" s="4" t="n">
        <v>1781590165</v>
      </c>
      <c r="B118" s="4" t="n">
        <v>2022</v>
      </c>
      <c r="C118" s="6" t="s">
        <v>261</v>
      </c>
      <c r="D118" s="4" t="n">
        <v>13163</v>
      </c>
      <c r="E118" s="4" t="s">
        <v>28</v>
      </c>
      <c r="F118" s="4" t="n">
        <v>3200</v>
      </c>
      <c r="G118" s="4" t="n">
        <v>20</v>
      </c>
      <c r="H118" s="4" t="n">
        <v>2</v>
      </c>
      <c r="I118" s="4" t="s">
        <v>262</v>
      </c>
      <c r="J118" s="4" t="s">
        <v>21</v>
      </c>
      <c r="K118" s="4" t="n">
        <v>113906080</v>
      </c>
      <c r="L118" s="4" t="n">
        <v>109056</v>
      </c>
      <c r="M118" s="4" t="n">
        <v>91285378</v>
      </c>
      <c r="N118" s="4" t="n">
        <v>228518</v>
      </c>
      <c r="O118" s="4" t="n">
        <v>696149962</v>
      </c>
      <c r="P118" s="4" t="n">
        <v>599910</v>
      </c>
      <c r="Q118" s="4" t="n">
        <v>568694585</v>
      </c>
      <c r="R118" s="4" t="n">
        <v>1412848</v>
      </c>
      <c r="S118" s="4" t="n">
        <v>1115252812</v>
      </c>
      <c r="T118" s="4" t="n">
        <v>2948100</v>
      </c>
      <c r="U118" s="4" t="n">
        <v>1114617535</v>
      </c>
      <c r="V118" s="4" t="n">
        <v>7676086</v>
      </c>
      <c r="W118" s="4" t="n">
        <v>1745409427</v>
      </c>
      <c r="X118" s="4" t="n">
        <v>15706221</v>
      </c>
      <c r="Y118" s="4" t="n">
        <v>351291887</v>
      </c>
      <c r="Z118" s="4" t="n">
        <v>33850408</v>
      </c>
      <c r="AA118" s="4" t="n">
        <v>1445046320</v>
      </c>
      <c r="AB118" s="4" t="n">
        <v>87031051</v>
      </c>
      <c r="AC118" s="4" t="n">
        <v>1552437745</v>
      </c>
      <c r="AD118" s="4" t="n">
        <v>180778366</v>
      </c>
      <c r="AE118" s="4" t="n">
        <v>865725624</v>
      </c>
      <c r="AF118" s="4" t="n">
        <v>184995988</v>
      </c>
      <c r="AG118" s="4" t="s">
        <v>263</v>
      </c>
      <c r="AH118" s="4" t="s">
        <v>168</v>
      </c>
    </row>
    <row r="119" customFormat="false" ht="15.75" hidden="false" customHeight="false" outlineLevel="0" collapsed="false">
      <c r="A119" s="4" t="n">
        <v>213232268</v>
      </c>
      <c r="B119" s="4" t="n">
        <v>2022</v>
      </c>
      <c r="C119" s="6" t="s">
        <v>264</v>
      </c>
      <c r="D119" s="4" t="n">
        <v>31309</v>
      </c>
      <c r="E119" s="4" t="s">
        <v>28</v>
      </c>
      <c r="F119" s="4" t="n">
        <v>1463</v>
      </c>
      <c r="G119" s="4" t="n">
        <v>8</v>
      </c>
      <c r="H119" s="4" t="n">
        <v>1</v>
      </c>
      <c r="I119" s="4" t="s">
        <v>45</v>
      </c>
      <c r="J119" s="4" t="s">
        <v>21</v>
      </c>
      <c r="K119" s="4" t="n">
        <v>113906080</v>
      </c>
      <c r="L119" s="4" t="n">
        <v>12547</v>
      </c>
      <c r="M119" s="4" t="n">
        <v>91285378</v>
      </c>
      <c r="N119" s="4" t="n">
        <v>16184</v>
      </c>
      <c r="O119" s="4" t="n">
        <v>696149962</v>
      </c>
      <c r="P119" s="4" t="n">
        <v>83674</v>
      </c>
      <c r="Q119" s="4" t="n">
        <v>568694585</v>
      </c>
      <c r="R119" s="4" t="n">
        <v>118078</v>
      </c>
      <c r="S119" s="4" t="n">
        <v>1115252812</v>
      </c>
      <c r="T119" s="4" t="n">
        <v>355930</v>
      </c>
      <c r="U119" s="4" t="n">
        <v>1114617535</v>
      </c>
      <c r="V119" s="4" t="n">
        <v>439914</v>
      </c>
      <c r="W119" s="4" t="n">
        <v>1745409427</v>
      </c>
      <c r="X119" s="4" t="n">
        <v>1199918</v>
      </c>
      <c r="Y119" s="4" t="n">
        <v>351291887</v>
      </c>
      <c r="Z119" s="4" t="n">
        <v>2735153</v>
      </c>
      <c r="AA119" s="4" t="n">
        <v>1445046320</v>
      </c>
      <c r="AB119" s="4" t="n">
        <v>4876093</v>
      </c>
      <c r="AC119" s="4" t="n">
        <v>1552437745</v>
      </c>
      <c r="AD119" s="4" t="n">
        <v>16305672</v>
      </c>
      <c r="AE119" s="4" t="s">
        <v>170</v>
      </c>
      <c r="AF119" s="4" t="s">
        <v>170</v>
      </c>
      <c r="AG119" s="4" t="s">
        <v>265</v>
      </c>
      <c r="AH119" s="4" t="s">
        <v>206</v>
      </c>
    </row>
    <row r="120" customFormat="false" ht="15.75" hidden="false" customHeight="false" outlineLevel="0" collapsed="false">
      <c r="A120" s="4" t="n">
        <v>1832447939</v>
      </c>
      <c r="B120" s="4" t="n">
        <v>2022</v>
      </c>
      <c r="C120" s="6" t="s">
        <v>153</v>
      </c>
      <c r="D120" s="4" t="n">
        <v>7046</v>
      </c>
      <c r="E120" s="4" t="s">
        <v>28</v>
      </c>
      <c r="F120" s="4" t="n">
        <v>2096</v>
      </c>
      <c r="G120" s="4" t="n">
        <v>12</v>
      </c>
      <c r="H120" s="4" t="n">
        <v>2</v>
      </c>
      <c r="I120" s="4" t="s">
        <v>266</v>
      </c>
      <c r="J120" s="4" t="s">
        <v>38</v>
      </c>
      <c r="K120" s="4" t="n">
        <v>113906080</v>
      </c>
      <c r="L120" s="4" t="n">
        <v>16071</v>
      </c>
      <c r="M120" s="4" t="n">
        <v>113906080</v>
      </c>
      <c r="N120" s="4" t="n">
        <v>11898</v>
      </c>
      <c r="O120" s="4" t="n">
        <v>113906080</v>
      </c>
      <c r="P120" s="4" t="n">
        <v>37731</v>
      </c>
      <c r="Q120" s="4" t="n">
        <v>568694585</v>
      </c>
      <c r="R120" s="4" t="n">
        <v>39723</v>
      </c>
      <c r="S120" s="4" t="n">
        <v>1115252812</v>
      </c>
      <c r="T120" s="4" t="n">
        <v>110146</v>
      </c>
      <c r="U120" s="4" t="n">
        <v>1115252812</v>
      </c>
      <c r="V120" s="4" t="n">
        <v>253056</v>
      </c>
      <c r="W120" s="4" t="n">
        <v>1745409427</v>
      </c>
      <c r="X120" s="4" t="n">
        <v>544897</v>
      </c>
      <c r="Y120" s="4" t="n">
        <v>745409427</v>
      </c>
      <c r="Z120" s="4" t="n">
        <v>1110067</v>
      </c>
      <c r="AA120" s="4" t="s">
        <v>76</v>
      </c>
      <c r="AB120" s="4" t="s">
        <v>76</v>
      </c>
      <c r="AC120" s="4" t="s">
        <v>76</v>
      </c>
      <c r="AD120" s="4" t="s">
        <v>76</v>
      </c>
      <c r="AE120" s="4" t="s">
        <v>76</v>
      </c>
      <c r="AF120" s="4" t="s">
        <v>76</v>
      </c>
      <c r="AH120" s="4" t="s">
        <v>224</v>
      </c>
    </row>
    <row r="121" customFormat="false" ht="15.75" hidden="false" customHeight="false" outlineLevel="0" collapsed="false">
      <c r="A121" s="4" t="s">
        <v>267</v>
      </c>
    </row>
    <row r="210" customFormat="false" ht="15.75" hidden="false" customHeight="false" outlineLevel="0" collapsed="false">
      <c r="B210" s="4" t="s">
        <v>268</v>
      </c>
    </row>
  </sheetData>
  <mergeCells count="12">
    <mergeCell ref="A1:I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</mergeCells>
  <hyperlinks>
    <hyperlink ref="C3" r:id="rId1" display="https://www.cpubenchmark.net/cpu.php?cpu=Intel+Core+i7-4500U+%40+1.80GHz&amp;id=1937"/>
    <hyperlink ref="C4" r:id="rId2" display="https://www.cpubenchmark.net/cpu.php?cpu=Intel+Core+i7-4500U+%40+1.80GHz&amp;id=1937"/>
    <hyperlink ref="C5" r:id="rId3" display="https://www.cpubenchmark.net/cpu.php?cpu=Intel+Core+i7-4500U+%40+1.80GHz&amp;id=1937"/>
    <hyperlink ref="C6" r:id="rId4" display="https://www.androidbenchmark.net/phone.php?phone=Samsung+Galaxy+Note+10+Lite+%28Exynos%29"/>
    <hyperlink ref="C7" r:id="rId5" display="https://www.cpubenchmark.net/cpu.php?cpu=Intel+Core+i7-4500U+%40+1.80GHz&amp;id=1937"/>
    <hyperlink ref="AG7" r:id="rId6" display="2G elementos = 8GB; só com um terminal para executar e geany. Talvez use memória virtual. Uso um SSD WDGREEN, que é SATAIII. https://documents.westerndigital.com/content/dam/doc-library/pt_br/assets/public/western-digital/product/internal-drives/wd-green-ssd/product-brief-wd-green-ssd.pdf"/>
    <hyperlink ref="C8" r:id="rId7" display="https://www.cpubenchmark.net/cpu.php?cpu=Intel+Core+i7-4500U+%40+1.80GHz&amp;id=1937"/>
    <hyperlink ref="C9" r:id="rId8" display="https://www.cpubenchmark.net/cpu.php?cpu=Intel+Core+i7-4500U+%40+1.80GHz&amp;id=1937"/>
    <hyperlink ref="C10" r:id="rId9" display="https://www.cpubenchmark.net/cpu_lookup.php?cpu=Intel+Core+i3-8130U+%4%40+2.20GHz&amp;id=3225"/>
    <hyperlink ref="C11" r:id="rId10" display="https://www.cpubenchmark.net/cpu_lookup.php?cpu=Intel+Core+i3-8130U+%4%40+2.20GHz&amp;id=3225"/>
    <hyperlink ref="C12" r:id="rId11" display="https://www.cpubenchmark.net/cpu.php?cpu=Intel+Core+i5-1135G7+%40+2.40GHz&amp;id=3830"/>
    <hyperlink ref="C13" r:id="rId12" display="https://www.cpubenchmark.net/cpu.php?cpu=Intel+Core+i5-1135G7+%40+2.40GHz&amp;id=3830"/>
    <hyperlink ref="C14" r:id="rId13" display="https://www.cpubenchmark.net/cpu.php?cpu=Intel+Core+i7-4500U+%40+1.80GHz&amp;id=1937"/>
    <hyperlink ref="C15" r:id="rId14" display="https://www.cpubenchmark.net/cpu.php?cpu=Intel+Core+i5-8265U+%40+1.60GHz&amp;id=3323"/>
    <hyperlink ref="C16" r:id="rId15" display="https://www.cpubenchmark.net/cpu.php?cpu=Intel+Core+i5-8265U+%40+1.60GHz&amp;id=3323"/>
    <hyperlink ref="C17" r:id="rId16" display="https://www.cpubenchmark.net/cpu.php?cpu=Intel+Core+i5-8265U+%40+1.60GHz&amp;id=3323"/>
    <hyperlink ref="C18" r:id="rId17" display="https://www.cpubenchmark.net/cpu.php?cpu=Intel+Core+i5-1135G7+%40+2.40GHz&amp;id=3830"/>
    <hyperlink ref="C19" r:id="rId18" display=" https://www.cpubenchmark.net/cpu_lookup.php?cpu=Intel+Core+i3-8130U+%40+2.20GHz&amp;id=3225"/>
    <hyperlink ref="C20" r:id="rId19" display="https://www.cpubenchmark.net/cpu.php?cpu=Intel+Core+i7-4500U+%40+1.80GHz&amp;id=1937"/>
    <hyperlink ref="C21" r:id="rId20" display="https://www.cpubenchmark.net/cpu.php?cpu=Intel+Core+i7-8750H+%40+2.20GHz&amp;id=3237"/>
    <hyperlink ref="C22" r:id="rId21" display="https://www.cpubenchmark.net/cpu.php?cpu=Intel+Core+i7-1165G7+%40+2.80GHz&amp;id=3814"/>
    <hyperlink ref="C23" r:id="rId22" display="https://www.cpubenchmark.net/cpu.php?cpu=Intel+Core+i7-1165G7+%40+2.80GHz&amp;id=3814"/>
    <hyperlink ref="C24" r:id="rId23" display="https://www.cpubenchmark.net/cpu.php?cpu=Intel+Core+i7-1165G7+%40+2.80GHz&amp;id=3814"/>
    <hyperlink ref="C25" r:id="rId24" display="https://www.cpubenchmark.net/cpu.php?cpu=Intel+Core+i7-1165G7+%40+2.80GHz&amp;id=3814"/>
    <hyperlink ref="C26" r:id="rId25" display="https://www.cpubenchmark.net/cpu.php?cpu=Intel+Core+i7-1165G7+%40+2.80GHz&amp;id=3814"/>
    <hyperlink ref="C27" r:id="rId26" display="https://www.cpubenchmark.net/cpu.php?cpu=Intel+Core+i5-10300H+%40+2.50GHz&amp;id=3646"/>
    <hyperlink ref="C28" r:id="rId27" display="https://www.cpubenchmark.net/cpu_lookup.php?cpu=Intel+Core+i3-8130U+%40+2.20GHz&amp;id=3225"/>
    <hyperlink ref="C29" r:id="rId28" display="https://www.cpubenchmark.net/cpu_lookup.php?cpu=Intel+Core+i3-8130U+%40+2.20GHz&amp;id=3225"/>
    <hyperlink ref="C30" r:id="rId29" display="https://www.cpubenchmark.net/cpu.php?cpu=Intel+Xeon+D-2141I+%40+2.20GHz"/>
    <hyperlink ref="C31" r:id="rId30" display="https://www.cpubenchmark.net/cpu.php?cpu=Intel+Xeon+D-2141I+%40+2.20GHz"/>
    <hyperlink ref="C32" r:id="rId31" display="https://www.cpubenchmark.net/cpu.php?cpu=Intel+Xeon+D-2141I+%40+2.20GHz"/>
    <hyperlink ref="C33" r:id="rId32" display="https://www.cpubenchmark.net/cpu.php?cpu=Intel+Xeon+D-2141I+%40+2.20GHz"/>
    <hyperlink ref="C34" r:id="rId33" display="https://www.cpubenchmark.net/cpu.php?cpu=Intel+Xeon+D-2141I+%40+2.20GHz"/>
    <hyperlink ref="C35" r:id="rId34" display="https://www.cpubenchmark.net/cpu.php?cpu=Intel+Core+i5-8265U+%40+1.60GHz&amp;id=3323"/>
    <hyperlink ref="C36" r:id="rId35" display="https://www.cpubenchmark.net/cpu.php?cpu=Intel+Core+i7-4500U+%40+1.80GHz&amp;id=1937"/>
    <hyperlink ref="C37" r:id="rId36" display="https://www.cpubenchmark.net/cpu.php?cpu=Intel+Core+i5-1135G7+%40+2.40GHz&amp;id=3830"/>
    <hyperlink ref="C38" r:id="rId37" display="https://www.cpubenchmark.net/cpu.php?cpu=Intel+Core+i5-4300M+%40+2.60GHz"/>
    <hyperlink ref="C39" r:id="rId38" display="https://www.cpubenchmark.net/cpu.php?cpu=Intel+Core+i5-4300M+%40+2.60GHz"/>
    <hyperlink ref="C40" r:id="rId39" display="https://www.cpubenchmark.net/cpu.php?cpu=Intel+Core+i5-4300M+%40+2.60GHz"/>
    <hyperlink ref="C41" r:id="rId40" display="https://www.cpubenchmark.net/cpu.php?cpu=Intel+Core+i5-4300M+%40+2.60GHz"/>
    <hyperlink ref="C42" r:id="rId41" display="https://www.cpubenchmark.net/cpu.php?cpu=Intel+Core+i5-4300M+%40+2.60GHz"/>
    <hyperlink ref="C43" r:id="rId42" display="https://www.cpubenchmark.net/cpu.php?cpu=Intel+Core+i7-8550U+%40+1.80GHz&amp;id=3064"/>
    <hyperlink ref="C44" r:id="rId43" display="https://www.cpubenchmark.net/cpu_lookup.php?cpu=Intel+Core+i5-9300H+%40+2.40GHz&amp;id=3448  "/>
    <hyperlink ref="C45" r:id="rId44" display="https://www.cpubenchmark.net/cpu.php?cpu=Intel+Core+i7-7700HQ+%40+2.80GHz&amp;id=2906"/>
    <hyperlink ref="C46" r:id="rId45" display="https://www.cpubenchmark.net/cpu.php?cpu=Intel+Core+i5-4200U+%40+1.60GHz&amp;id=1947"/>
    <hyperlink ref="C47" r:id="rId46" display="https://www.cpubenchmark.net/cpu.php?cpu=Intel+Core+i5-5200U+%40+2.20GHz&amp;id=2440"/>
    <hyperlink ref="C48" r:id="rId47" display="https://www.cpubenchmark.net/cpu.php?cpu=Intel+Core+i5-5200U+%40+2.20GHz&amp;id=2440"/>
    <hyperlink ref="C49" r:id="rId48" display="https://www.cpubenchmark.net/cpu.php?cpu=Intel+Core+i5-10400F+%40+2.90GHz&amp;id=3767"/>
    <hyperlink ref="C50" r:id="rId49" display="https://www.cpubenchmark.net/cpu.php?cpu=Intel+Core+i7-7700K+%40+4.20GHz&amp;id=2874"/>
    <hyperlink ref="C51" r:id="rId50" display="https://www.cpubenchmark.net/cpu.php?cpu=Intel+Core+i7-7700K+%40+4.20GHz&amp;id=2874"/>
    <hyperlink ref="C52" r:id="rId51" display="https://www.cpubenchmark.net/cpu.php?cpu=Intel+Core+i7-8550U+%40+1.80GHz&amp;id=3064"/>
    <hyperlink ref="C53" r:id="rId52" display="https://www.cpubenchmark.net/cpu.php?cpu=Intel+Core+i7-8565U+%40+1.80GHz&amp;id=3308"/>
    <hyperlink ref="C54" r:id="rId53" display="https://www.cpubenchmark.net/cpu.php?cpu=Intel+Core+i3-7020U+%40+2.30GHz&amp;id=3255"/>
    <hyperlink ref="C55" r:id="rId54" display=" https://www.cpubenchmark.net/cpu_lookup.php?cpu=Intel+Core+i3-5005U+%40+2.00GHz&amp;id=2484"/>
    <hyperlink ref="C56" r:id="rId55" display="https://www.cpubenchmark.net/cpu.php?cpu=AMD+Ryzen+5+3600&amp;id=3481"/>
    <hyperlink ref="C57" r:id="rId56" display=" https://www.cpubenchmark.net/cpu.php?cpu=Intel+Core+i5-1135G7+%40+2.40GHz&amp;id=3830  "/>
    <hyperlink ref="C58" r:id="rId57" display="https://www.cpubenchmark.net/cpu.php?cpu=Intel+Core+i7-6700K+%40+4.00GHz&amp;id=2565"/>
    <hyperlink ref="C59" r:id="rId58" display="https://www.cpubenchmark.net/cpu.php?cpu=AMD+FX-6300+Six-Core&amp;id=1781"/>
    <hyperlink ref="C60" r:id="rId59" display="https://www.cpubenchmark.net/cpu.php?cpu=AMD+Ryzen+3+3200G&amp;id=3497  "/>
    <hyperlink ref="C61" r:id="rId60" display="https://www.cpubenchmark.net/cpu.php?cpu=Intel+Core+i5-10210U+%40+1.60GHz&amp;id=3542"/>
    <hyperlink ref="C62" r:id="rId61" display="https://www.cpubenchmark.net/cpu_lookup.php?cpu=Intel+Core+i5-1035G1+%40+1.00GHz&amp;id=3558"/>
    <hyperlink ref="C63" r:id="rId62" display="https://www.cpubenchmark.net/cpu.php?cpu=Intel+Core+i5-3570+%40+3.40GHz&amp;id=827"/>
    <hyperlink ref="C64" r:id="rId63" display="https://www.cpubenchmark.net/cpu_lookup.php?cpu=Intel+Core+i5-10210U+%40+1.60GHz&amp;id=3542"/>
    <hyperlink ref="C65" r:id="rId64" display="https://www.cpubenchmark.net/cpu_lookup.php?cpu=Intel+Core+i5-1035G1+%40+1.00GHz&amp;id=3558"/>
    <hyperlink ref="C66" r:id="rId65" display="https://www.cpubenchmark.net/cpu_lookup.php?cpu=Intel+Core+i5-9300H+%40+2.40GHz&amp;id=3448  "/>
    <hyperlink ref="C67" r:id="rId66" display="https://www.cpubenchmark.net/cpu.php?cpu=AMD+Ryzen+5+2400G&amp;id=3183"/>
    <hyperlink ref="C68" r:id="rId67" display="https://www.cpubenchmark.net/cpu.php?cpu=Intel+Core+i5-3570+%40+3.40GHz&amp;id=827"/>
    <hyperlink ref="C69" r:id="rId68" display="https://www.cpubenchmark.net/cpu.php?cpu=Intel+Core+i5-8265U+%40+1.60GHz&amp;id=3323"/>
    <hyperlink ref="C70" r:id="rId69" display="https://www.cpubenchmark.net/cpu.php?cpu=AMD+Ryzen+5+3400G&amp;id=3498"/>
    <hyperlink ref="C71" r:id="rId70" display="https://www.cpubenchmark.net/cpu.php?cpu=Intel+Core+i3-4170+%40+3.70GHz&amp;id=2522"/>
    <hyperlink ref="C72" r:id="rId71" display="https://www.cpubenchmark.net/cpu.php?cpu=Intel+Core+i7-4500U+%40+1.80GHz&amp;id=1937"/>
    <hyperlink ref="C73" r:id="rId72" display="https://www.cpubenchmark.net/cpu.php?cpu=Intel+Core+i7-4500U+%40+1.80GHz&amp;id=1937"/>
    <hyperlink ref="C74" r:id="rId73" display="https://www.cpubenchmark.net/cpu.php?cpu=Intel+Core+i7-4500U+%40+1.80GHz&amp;id=1937"/>
    <hyperlink ref="C76" r:id="rId74" display="https://www.cpubenchmark.net/cpu.php?cpu=Intel+Core+i7-4500U+%40+1.80GHz&amp;id=1937"/>
    <hyperlink ref="C77" r:id="rId75" display="https://www.cpubenchmark.net/cpu.php?cpu=AMD+Ryzen+5+1600&amp;id=2984"/>
    <hyperlink ref="C78" r:id="rId76" display="https://www.cpubenchmark.net/cpu.php?cpu=AMD+Ryzen+5+1600&amp;id=2984"/>
    <hyperlink ref="C79" r:id="rId77" display=" https://www.cpubenchmark.net/cpu.php?cpu=AMD+Ryzen+7+3700U&amp;id=3426"/>
    <hyperlink ref="C80" r:id="rId78" display="https://www.cpubenchmark.net/cpu.php?cpu=Intel+Core+i5-8400+%40+2.80GHz&amp;id=3097"/>
    <hyperlink ref="C81" r:id="rId79" display="https://www.cpubenchmark.net/cpu.php?cpu=Intel+Core+i5-8400+%40+2.80GHz&amp;id=3097"/>
    <hyperlink ref="C82" r:id="rId80" display="https://www.cpubenchmark.net/cpu.php?cpu=Intel+Core+i5-8400+%40+2.80GHz&amp;id=3097"/>
    <hyperlink ref="C83" r:id="rId81" display="https://www.cpubenchmark.net/cpu.php?cpu=AMD+Ryzen+5+3500&amp;id=3588"/>
    <hyperlink ref="C84" r:id="rId82" display="https://www.cpubenchmark.net/cpu.php?cpu=AMD+Ryzen+5+3500U&amp;id=3421"/>
    <hyperlink ref="C86" r:id="rId83" display="https://www.cpubenchmark.net/cpu.php?cpu=Intel+Core+i7-12700&amp;id=4669"/>
    <hyperlink ref="C87" r:id="rId84" display="https://www.cpubenchmark.net/cpu.php?cpu=Intel+Core+i7-12700&amp;id=4669"/>
    <hyperlink ref="C88" r:id="rId85" display="https://www.cpubenchmark.net/cpu.php?cpu=Intel+Core+i7-4510U+%40+2.00GHz&amp;id=2248"/>
    <hyperlink ref="C89" r:id="rId86" display="https://www.cpubenchmark.net/cpu.php?cpu=Intel+Core+i3-3120M+%40+2.50GHz&amp;id=1442#"/>
    <hyperlink ref="C90" r:id="rId87" display="https://www.cpubenchmark.net/cpu.php?cpu=Intel+Core+i3-3120M+%40+2.50GHz&amp;id=1442#"/>
    <hyperlink ref="C91" r:id="rId88" display="https://www.cpubenchmark.net/cpu.php?cpu=Intel+Core+i5-7400+%40+3.00GHz&amp;id=2929"/>
    <hyperlink ref="C92" r:id="rId89" display="https://www.cpubenchmark.net/cpu.php?cpu=Intel+Core+i7-10750H+%40+2.60GHz&amp;id=3657"/>
    <hyperlink ref="C93" r:id="rId90" display="https://www.cpubenchmark.net/cpu.php?cpu=Apple+M1+Pro+10+Core+3200+MHz&amp;id=4580"/>
    <hyperlink ref="C94" r:id="rId91" display="https://www.cpubenchmark.net/cpu.php?cpu=Intel+Core+i7-2630QM+%40+2.00GHz&amp;id=873"/>
    <hyperlink ref="C95" r:id="rId92" display="https://www.cpubenchmark.net/cpu.php?cpu=Apple+M1+8+Core+3200+MHz&amp;id=4104"/>
    <hyperlink ref="C96" r:id="rId93" display="https://www.cpubenchmark.net/cpu.php?cpu=Intel+Core+i3-7020U+%40+2.30GHz&amp;id=3255"/>
    <hyperlink ref="C97" r:id="rId94" display="https://www.cpubenchmark.net/cpu.php?cpu=Intel+Core+i5-8265U+%40+1.60GHz&amp;id=3323"/>
    <hyperlink ref="C98" r:id="rId95" display="https://www.cpubenchmark.net/cpu.php?cpu=Intel+Core+i5-7200U+%40+2.50GHz&amp;id=2865"/>
    <hyperlink ref="C99" r:id="rId96" display="https://replit.com/languages/c"/>
    <hyperlink ref="C100" r:id="rId97" display="https://www.cpubenchmark.net/cpu_lookup.php?cpu=Intel+Core+i7-7700K+4.20GHz&amp;id=2874"/>
    <hyperlink ref="C101" r:id="rId98" display=" https://www.cpubenchmark.net/cpu.php?cpu=Intel+Core+i3-10105F+%40+3.70GHz&amp;id=4175"/>
    <hyperlink ref="C102" r:id="rId99" display="https://www.cpubenchmark.net/cpu.php?cpu=Intel+Core+i5-10300H+%40+2.50GHz&amp;id=3646      "/>
    <hyperlink ref="C103" r:id="rId100" display="https://www.cpubenchmark.net/cpu_lookup.php?cpu=Intel+Core+i7-8565U+%40+1.80GHz&amp;id=3308"/>
    <hyperlink ref="C104" r:id="rId101" display="https://www.cpubenchmark.net/cpu_lookup.php?cpu=AMD+Ryzen+5+3600&amp;id=3481"/>
    <hyperlink ref="C105" r:id="rId102" display="https://www.cpubenchmark.net/cpu.php?cpu=Intel+Celeron+N4000+%40+1.10GHz&amp;id=3239 "/>
    <hyperlink ref="C106" r:id="rId103" display="https://www.cpubenchmark.net/cpu.php?cpu=AMD+Ryzen+7+2700&amp;id=3240       "/>
    <hyperlink ref="C107" r:id="rId104" display="https://www.cpubenchmark.net/cpu.php?cpu=Intel+Core+i7-8565U+%40+1.80GHz&amp;id=3308"/>
    <hyperlink ref="C108" r:id="rId105" display="https://www.cpubenchmark.net/cpu.php?cpu=Intel+Core+i5-1135G7+%40+2.40GHz&amp;id=3830 "/>
    <hyperlink ref="C109" r:id="rId106" display="https://www.cpubenchmark.net/cpu.php?cpu=Intel+Core+i5-5200U+%40+2.20GHz&amp;id=2440"/>
    <hyperlink ref="C110" r:id="rId107" display="https://www.cpubenchmark.net/cpu.php?cpu=Intel+Core+i5-4670+%40+3.40GHz&amp;id=1933"/>
    <hyperlink ref="C111" r:id="rId108" display="https://www.cpubenchmark.net/cpu.php?cpu=AMD+Ryzen+5+3400G&amp;id=3498"/>
    <hyperlink ref="C112" r:id="rId109" display=" https://www.cpubenchmark.net/cpu.php?cpu=Intel+Core+i5-2400+%40+3.10GHz&amp;id=793"/>
    <hyperlink ref="C113" r:id="rId110" display="https://www.cpubenchmark.net/cpu.php?cpu=Intel+Core+i5-9400F&amp;id=3397"/>
    <hyperlink ref="C114" r:id="rId111" display="https://www.cpubenchmark.net/cpu.php?cpu=Intel+Core+i3-4170+%40+3.70GHz&amp;id=2522"/>
    <hyperlink ref="C115" r:id="rId112" display="https://www.cpubenchmark.net/cpu.php?cpu=Intel+Core+i5-8265U+%40+1.60GHz&amp;id=3323"/>
    <hyperlink ref="C116" r:id="rId113" display="https://www.cpubenchmark.net/cpu.php?cpu=Intel+Core+i5-8257U+%40+1.40GHz&amp;id=3605"/>
    <hyperlink ref="C117" r:id="rId114" display="https://www.cpubenchmark.net/cpu.php?cpu=Intel+Core+i7-11800H+%40+2.30GHz&amp;id=4358"/>
    <hyperlink ref="C118" r:id="rId115" display="https://www.cpubenchmark.net/cpu.php?cpu=AMD+Ryzen+5+5500U&amp;id=4141"/>
    <hyperlink ref="C119" r:id="rId116" display="https://www.cpubenchmark.net/cpu.php?cpu=Intel+Core+i5-10300H+%40+2.50GHz&amp;id=3646  "/>
    <hyperlink ref="C120" r:id="rId117" display="https://www.cpubenchmark.net/cpu.php?cpu=AMD+Ryzen+5+3500U&amp;id=3421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14.75"/>
  </cols>
  <sheetData>
    <row r="1" customFormat="false" ht="15.75" hidden="false" customHeight="false" outlineLevel="0" collapsed="false">
      <c r="A1" s="3" t="s">
        <v>7</v>
      </c>
      <c r="B1" s="5" t="s">
        <v>12</v>
      </c>
      <c r="C1" s="4" t="s">
        <v>10</v>
      </c>
      <c r="D1" s="4"/>
      <c r="F1" s="3"/>
    </row>
    <row r="2" customFormat="false" ht="15.75" hidden="false" customHeight="false" outlineLevel="0" collapsed="false">
      <c r="A2" s="4" t="n">
        <v>4</v>
      </c>
      <c r="B2" s="16" t="n">
        <v>120792106</v>
      </c>
      <c r="C2" s="4" t="s">
        <v>21</v>
      </c>
      <c r="D2" s="4" t="n">
        <v>4</v>
      </c>
      <c r="E2" s="33" t="n">
        <f aca="false">MEDIAN(B2,B4,B3)</f>
        <v>65861936</v>
      </c>
    </row>
    <row r="3" customFormat="false" ht="15.75" hidden="false" customHeight="false" outlineLevel="0" collapsed="false">
      <c r="A3" s="4" t="n">
        <v>4</v>
      </c>
      <c r="B3" s="16" t="n">
        <v>65861936</v>
      </c>
      <c r="C3" s="4" t="s">
        <v>21</v>
      </c>
      <c r="D3" s="4" t="n">
        <v>8</v>
      </c>
      <c r="E3" s="33" t="n">
        <f aca="false">MEDIAN(B5:B24)</f>
        <v>19083886</v>
      </c>
    </row>
    <row r="4" customFormat="false" ht="15.75" hidden="false" customHeight="false" outlineLevel="0" collapsed="false">
      <c r="A4" s="4" t="n">
        <v>4</v>
      </c>
      <c r="B4" s="16" t="n">
        <v>19313609</v>
      </c>
      <c r="C4" s="4" t="s">
        <v>21</v>
      </c>
      <c r="D4" s="4" t="n">
        <v>12</v>
      </c>
      <c r="E4" s="33" t="n">
        <f aca="false">MEDIAN(B25:B31)</f>
        <v>30130120</v>
      </c>
    </row>
    <row r="5" customFormat="false" ht="15.75" hidden="false" customHeight="false" outlineLevel="0" collapsed="false">
      <c r="A5" s="4" t="n">
        <v>8</v>
      </c>
      <c r="B5" s="16" t="n">
        <v>23535343</v>
      </c>
      <c r="C5" s="4" t="s">
        <v>21</v>
      </c>
      <c r="D5" s="4" t="n">
        <v>16</v>
      </c>
      <c r="E5" s="33" t="n">
        <f aca="false">MEDIAN(B32:B39)</f>
        <v>20855963.5</v>
      </c>
    </row>
    <row r="6" customFormat="false" ht="15.75" hidden="false" customHeight="false" outlineLevel="0" collapsed="false">
      <c r="A6" s="4" t="n">
        <v>8</v>
      </c>
      <c r="B6" s="16" t="n">
        <v>24635378</v>
      </c>
      <c r="C6" s="4" t="s">
        <v>21</v>
      </c>
    </row>
    <row r="7" customFormat="false" ht="15.75" hidden="false" customHeight="false" outlineLevel="0" collapsed="false">
      <c r="A7" s="4" t="n">
        <v>8</v>
      </c>
      <c r="B7" s="16" t="n">
        <v>23592274</v>
      </c>
      <c r="C7" s="4" t="s">
        <v>21</v>
      </c>
      <c r="L7" s="4"/>
    </row>
    <row r="8" customFormat="false" ht="15.75" hidden="false" customHeight="false" outlineLevel="0" collapsed="false">
      <c r="A8" s="4" t="n">
        <v>8</v>
      </c>
      <c r="B8" s="16" t="n">
        <v>1039838</v>
      </c>
      <c r="C8" s="4" t="s">
        <v>21</v>
      </c>
    </row>
    <row r="9" customFormat="false" ht="15.75" hidden="false" customHeight="false" outlineLevel="0" collapsed="false">
      <c r="A9" s="4" t="n">
        <v>8</v>
      </c>
      <c r="B9" s="16" t="n">
        <v>988860</v>
      </c>
      <c r="C9" s="4" t="s">
        <v>21</v>
      </c>
    </row>
    <row r="10" customFormat="false" ht="15.75" hidden="false" customHeight="false" outlineLevel="0" collapsed="false">
      <c r="A10" s="4" t="n">
        <v>8</v>
      </c>
      <c r="B10" s="16" t="n">
        <v>24054955</v>
      </c>
      <c r="C10" s="4" t="s">
        <v>21</v>
      </c>
    </row>
    <row r="11" customFormat="false" ht="15.75" hidden="false" customHeight="false" outlineLevel="0" collapsed="false">
      <c r="A11" s="4" t="n">
        <v>8</v>
      </c>
      <c r="B11" s="16" t="n">
        <v>783197</v>
      </c>
      <c r="C11" s="4" t="s">
        <v>21</v>
      </c>
    </row>
    <row r="12" customFormat="false" ht="15.75" hidden="false" customHeight="false" outlineLevel="0" collapsed="false">
      <c r="A12" s="4" t="n">
        <v>8</v>
      </c>
      <c r="B12" s="16" t="n">
        <v>23558387</v>
      </c>
      <c r="C12" s="4" t="s">
        <v>21</v>
      </c>
    </row>
    <row r="13" customFormat="false" ht="15.75" hidden="false" customHeight="false" outlineLevel="0" collapsed="false">
      <c r="A13" s="4" t="n">
        <v>8</v>
      </c>
      <c r="B13" s="16" t="n">
        <v>23484244</v>
      </c>
      <c r="C13" s="4" t="s">
        <v>21</v>
      </c>
    </row>
    <row r="14" customFormat="false" ht="15.75" hidden="false" customHeight="false" outlineLevel="0" collapsed="false">
      <c r="A14" s="4" t="n">
        <v>8</v>
      </c>
      <c r="B14" s="16" t="n">
        <v>10635622</v>
      </c>
      <c r="C14" s="4" t="s">
        <v>21</v>
      </c>
      <c r="F14" s="8"/>
    </row>
    <row r="15" customFormat="false" ht="15.75" hidden="false" customHeight="false" outlineLevel="0" collapsed="false">
      <c r="A15" s="4" t="n">
        <v>8</v>
      </c>
      <c r="B15" s="16" t="n">
        <v>10557757</v>
      </c>
      <c r="C15" s="4" t="s">
        <v>21</v>
      </c>
      <c r="F15" s="8"/>
    </row>
    <row r="16" customFormat="false" ht="15.75" hidden="false" customHeight="false" outlineLevel="0" collapsed="false">
      <c r="A16" s="4" t="n">
        <v>8</v>
      </c>
      <c r="B16" s="16" t="n">
        <v>10313288</v>
      </c>
      <c r="C16" s="4" t="s">
        <v>21</v>
      </c>
      <c r="F16" s="8"/>
    </row>
    <row r="17" customFormat="false" ht="15.75" hidden="false" customHeight="false" outlineLevel="0" collapsed="false">
      <c r="A17" s="4" t="n">
        <v>8</v>
      </c>
      <c r="B17" s="16" t="n">
        <v>10341325</v>
      </c>
      <c r="C17" s="4" t="s">
        <v>21</v>
      </c>
    </row>
    <row r="18" customFormat="false" ht="15.75" hidden="false" customHeight="false" outlineLevel="0" collapsed="false">
      <c r="A18" s="4" t="n">
        <v>8</v>
      </c>
      <c r="B18" s="16" t="n">
        <v>10359204</v>
      </c>
      <c r="C18" s="4" t="s">
        <v>21</v>
      </c>
    </row>
    <row r="19" customFormat="false" ht="15.75" hidden="false" customHeight="false" outlineLevel="0" collapsed="false">
      <c r="A19" s="4" t="n">
        <v>8</v>
      </c>
      <c r="B19" s="16" t="n">
        <v>18750440</v>
      </c>
      <c r="C19" s="4" t="s">
        <v>21</v>
      </c>
    </row>
    <row r="20" customFormat="false" ht="15.75" hidden="false" customHeight="false" outlineLevel="0" collapsed="false">
      <c r="A20" s="4" t="n">
        <v>8</v>
      </c>
      <c r="B20" s="16" t="n">
        <v>111811621</v>
      </c>
      <c r="C20" s="4" t="s">
        <v>21</v>
      </c>
    </row>
    <row r="21" customFormat="false" ht="15.75" hidden="false" customHeight="false" outlineLevel="0" collapsed="false">
      <c r="A21" s="4" t="n">
        <v>8</v>
      </c>
      <c r="B21" s="16" t="n">
        <v>1103452</v>
      </c>
      <c r="C21" s="4" t="s">
        <v>21</v>
      </c>
    </row>
    <row r="22" customFormat="false" ht="15.75" hidden="false" customHeight="false" outlineLevel="0" collapsed="false">
      <c r="A22" s="4" t="n">
        <v>8</v>
      </c>
      <c r="B22" s="16" t="n">
        <v>70203176</v>
      </c>
      <c r="C22" s="4" t="s">
        <v>21</v>
      </c>
    </row>
    <row r="23" customFormat="false" ht="15.75" hidden="false" customHeight="false" outlineLevel="0" collapsed="false">
      <c r="A23" s="25" t="n">
        <v>8</v>
      </c>
      <c r="B23" s="16" t="n">
        <v>19417332</v>
      </c>
      <c r="C23" s="4" t="s">
        <v>21</v>
      </c>
      <c r="D23" s="25"/>
    </row>
    <row r="24" customFormat="false" ht="15.75" hidden="false" customHeight="false" outlineLevel="0" collapsed="false">
      <c r="A24" s="4" t="n">
        <v>8</v>
      </c>
      <c r="B24" s="16" t="n">
        <v>75579537</v>
      </c>
      <c r="C24" s="4" t="s">
        <v>21</v>
      </c>
    </row>
    <row r="25" customFormat="false" ht="15.75" hidden="false" customHeight="false" outlineLevel="0" collapsed="false">
      <c r="A25" s="4" t="n">
        <v>12</v>
      </c>
      <c r="B25" s="16" t="n">
        <v>1665871</v>
      </c>
      <c r="C25" s="4" t="s">
        <v>21</v>
      </c>
    </row>
    <row r="26" customFormat="false" ht="15.75" hidden="false" customHeight="false" outlineLevel="0" collapsed="false">
      <c r="A26" s="4" t="n">
        <v>12</v>
      </c>
      <c r="B26" s="16" t="n">
        <v>30218324</v>
      </c>
      <c r="C26" s="4" t="s">
        <v>21</v>
      </c>
    </row>
    <row r="27" customFormat="false" ht="15.75" hidden="false" customHeight="false" outlineLevel="0" collapsed="false">
      <c r="A27" s="4" t="n">
        <v>12</v>
      </c>
      <c r="B27" s="16" t="n">
        <v>30179634</v>
      </c>
      <c r="C27" s="4" t="s">
        <v>21</v>
      </c>
    </row>
    <row r="28" customFormat="false" ht="15.75" hidden="false" customHeight="false" outlineLevel="0" collapsed="false">
      <c r="A28" s="4" t="n">
        <v>12</v>
      </c>
      <c r="B28" s="16" t="n">
        <v>30178108</v>
      </c>
      <c r="C28" s="4" t="s">
        <v>21</v>
      </c>
    </row>
    <row r="29" customFormat="false" ht="15.75" hidden="false" customHeight="false" outlineLevel="0" collapsed="false">
      <c r="A29" s="4" t="n">
        <v>12</v>
      </c>
      <c r="B29" s="16" t="n">
        <v>30130120</v>
      </c>
      <c r="C29" s="4" t="s">
        <v>21</v>
      </c>
    </row>
    <row r="30" customFormat="false" ht="15.75" hidden="false" customHeight="false" outlineLevel="0" collapsed="false">
      <c r="A30" s="4" t="n">
        <v>12</v>
      </c>
      <c r="B30" s="16" t="n">
        <v>30104626</v>
      </c>
      <c r="C30" s="4" t="s">
        <v>21</v>
      </c>
    </row>
    <row r="31" customFormat="false" ht="15.75" hidden="false" customHeight="false" outlineLevel="0" collapsed="false">
      <c r="A31" s="4" t="n">
        <v>12</v>
      </c>
      <c r="B31" s="16" t="n">
        <v>18378032</v>
      </c>
      <c r="C31" s="4" t="s">
        <v>21</v>
      </c>
    </row>
    <row r="32" customFormat="false" ht="15.75" hidden="false" customHeight="false" outlineLevel="0" collapsed="false">
      <c r="A32" s="4" t="n">
        <v>16</v>
      </c>
      <c r="B32" s="16" t="n">
        <v>22012359</v>
      </c>
      <c r="C32" s="4" t="s">
        <v>21</v>
      </c>
    </row>
    <row r="33" customFormat="false" ht="15.75" hidden="false" customHeight="false" outlineLevel="0" collapsed="false">
      <c r="A33" s="4" t="n">
        <v>16</v>
      </c>
      <c r="B33" s="16" t="n">
        <v>19699568</v>
      </c>
      <c r="C33" s="4" t="s">
        <v>21</v>
      </c>
      <c r="F33" s="16"/>
    </row>
    <row r="34" customFormat="false" ht="15.75" hidden="false" customHeight="false" outlineLevel="0" collapsed="false">
      <c r="A34" s="4" t="n">
        <v>16</v>
      </c>
      <c r="B34" s="16" t="n">
        <v>30402836</v>
      </c>
      <c r="C34" s="4" t="s">
        <v>21</v>
      </c>
    </row>
    <row r="35" customFormat="false" ht="15.75" hidden="false" customHeight="false" outlineLevel="0" collapsed="false">
      <c r="A35" s="4" t="n">
        <v>16</v>
      </c>
      <c r="B35" s="16" t="n">
        <v>1401742</v>
      </c>
      <c r="C35" s="4" t="s">
        <v>21</v>
      </c>
    </row>
    <row r="36" customFormat="false" ht="15.75" hidden="false" customHeight="false" outlineLevel="0" collapsed="false">
      <c r="A36" s="4" t="n">
        <v>16</v>
      </c>
      <c r="B36" s="16" t="n">
        <v>18924644</v>
      </c>
      <c r="C36" s="4" t="s">
        <v>21</v>
      </c>
    </row>
    <row r="37" customFormat="false" ht="15.75" hidden="false" customHeight="false" outlineLevel="0" collapsed="false">
      <c r="A37" s="4" t="n">
        <v>16</v>
      </c>
      <c r="B37" s="16" t="n">
        <v>19084114</v>
      </c>
      <c r="C37" s="4" t="s">
        <v>21</v>
      </c>
    </row>
    <row r="38" customFormat="false" ht="15.75" hidden="false" customHeight="false" outlineLevel="0" collapsed="false">
      <c r="A38" s="4" t="n">
        <v>16</v>
      </c>
      <c r="B38" s="16" t="n">
        <v>24379564</v>
      </c>
      <c r="C38" s="4" t="s">
        <v>21</v>
      </c>
    </row>
    <row r="39" customFormat="false" ht="15.75" hidden="false" customHeight="false" outlineLevel="0" collapsed="false">
      <c r="A39" s="4" t="n">
        <v>16</v>
      </c>
      <c r="B39" s="16" t="n">
        <v>29661225</v>
      </c>
      <c r="C39" s="4" t="s">
        <v>21</v>
      </c>
    </row>
    <row r="40" customFormat="false" ht="15.75" hidden="false" customHeight="false" outlineLevel="0" collapsed="false">
      <c r="A40" s="3"/>
      <c r="B40" s="5"/>
      <c r="C40" s="4"/>
      <c r="H40" s="4"/>
    </row>
    <row r="41" customFormat="false" ht="15.75" hidden="false" customHeight="false" outlineLevel="0" collapsed="false">
      <c r="A41" s="3" t="s">
        <v>7</v>
      </c>
      <c r="B41" s="5" t="s">
        <v>12</v>
      </c>
      <c r="C41" s="5"/>
      <c r="D41" s="5"/>
    </row>
    <row r="42" customFormat="false" ht="15.75" hidden="false" customHeight="false" outlineLevel="0" collapsed="false">
      <c r="A42" s="8" t="n">
        <v>2</v>
      </c>
      <c r="B42" s="8" t="n">
        <v>522956</v>
      </c>
      <c r="C42" s="11" t="s">
        <v>38</v>
      </c>
      <c r="D42" s="11" t="n">
        <v>2</v>
      </c>
      <c r="E42" s="33" t="n">
        <f aca="false">MEDIAN(B42)</f>
        <v>522956</v>
      </c>
    </row>
    <row r="43" customFormat="false" ht="15.75" hidden="false" customHeight="false" outlineLevel="0" collapsed="false">
      <c r="A43" s="16" t="n">
        <v>4</v>
      </c>
      <c r="B43" s="8" t="n">
        <v>109911</v>
      </c>
      <c r="C43" s="11" t="s">
        <v>38</v>
      </c>
      <c r="D43" s="11" t="n">
        <v>4</v>
      </c>
      <c r="E43" s="33" t="n">
        <f aca="false">MEDIAN(B43:B44)</f>
        <v>105481.5</v>
      </c>
    </row>
    <row r="44" customFormat="false" ht="15.75" hidden="false" customHeight="false" outlineLevel="0" collapsed="false">
      <c r="A44" s="16" t="n">
        <v>4</v>
      </c>
      <c r="B44" s="16" t="n">
        <v>101052</v>
      </c>
      <c r="C44" s="11" t="s">
        <v>38</v>
      </c>
      <c r="D44" s="11" t="n">
        <v>8</v>
      </c>
      <c r="E44" s="33" t="n">
        <f aca="false">MEDIAN(B45:B50)</f>
        <v>3737466</v>
      </c>
      <c r="F44" s="19"/>
    </row>
    <row r="45" customFormat="false" ht="15.75" hidden="false" customHeight="false" outlineLevel="0" collapsed="false">
      <c r="A45" s="8" t="n">
        <v>8</v>
      </c>
      <c r="B45" s="16" t="n">
        <v>2853199</v>
      </c>
      <c r="C45" s="4" t="s">
        <v>38</v>
      </c>
      <c r="D45" s="4" t="n">
        <v>12</v>
      </c>
      <c r="E45" s="33" t="n">
        <f aca="false">MEDIAN(B51:B52)</f>
        <v>13639768</v>
      </c>
    </row>
    <row r="46" customFormat="false" ht="15.75" hidden="false" customHeight="false" outlineLevel="0" collapsed="false">
      <c r="A46" s="16" t="n">
        <v>8</v>
      </c>
      <c r="B46" s="16" t="n">
        <v>6177870</v>
      </c>
      <c r="C46" s="4" t="s">
        <v>38</v>
      </c>
      <c r="D46" s="4" t="n">
        <v>16</v>
      </c>
      <c r="E46" s="34" t="n">
        <f aca="false">MEDIAN(B53:B56)</f>
        <v>4226349</v>
      </c>
      <c r="F46" s="25"/>
    </row>
    <row r="47" customFormat="false" ht="15.75" hidden="false" customHeight="false" outlineLevel="0" collapsed="false">
      <c r="A47" s="16" t="n">
        <v>8</v>
      </c>
      <c r="B47" s="16" t="n">
        <v>4621733</v>
      </c>
      <c r="C47" s="4" t="s">
        <v>38</v>
      </c>
      <c r="D47" s="4"/>
    </row>
    <row r="48" customFormat="false" ht="15.75" hidden="false" customHeight="false" outlineLevel="0" collapsed="false">
      <c r="A48" s="16" t="n">
        <v>8</v>
      </c>
      <c r="B48" s="16" t="n">
        <v>2058115</v>
      </c>
      <c r="C48" s="4" t="s">
        <v>38</v>
      </c>
      <c r="D48" s="4"/>
    </row>
    <row r="49" customFormat="false" ht="15.75" hidden="false" customHeight="false" outlineLevel="0" collapsed="false">
      <c r="A49" s="16" t="n">
        <v>8</v>
      </c>
      <c r="B49" s="16" t="n">
        <v>10337197</v>
      </c>
      <c r="C49" s="4" t="s">
        <v>38</v>
      </c>
      <c r="D49" s="4"/>
    </row>
    <row r="50" customFormat="false" ht="15.75" hidden="false" customHeight="false" outlineLevel="0" collapsed="false">
      <c r="A50" s="16" t="n">
        <v>8</v>
      </c>
      <c r="B50" s="16" t="n">
        <v>1647932</v>
      </c>
      <c r="C50" s="4" t="s">
        <v>38</v>
      </c>
      <c r="D50" s="4"/>
    </row>
    <row r="51" customFormat="false" ht="15.75" hidden="false" customHeight="false" outlineLevel="0" collapsed="false">
      <c r="A51" s="16" t="n">
        <v>12</v>
      </c>
      <c r="B51" s="16" t="n">
        <v>19618262</v>
      </c>
      <c r="C51" s="4" t="s">
        <v>38</v>
      </c>
      <c r="D51" s="4"/>
    </row>
    <row r="52" customFormat="false" ht="15.75" hidden="false" customHeight="false" outlineLevel="0" collapsed="false">
      <c r="A52" s="16" t="n">
        <v>12</v>
      </c>
      <c r="B52" s="16" t="n">
        <v>7661274</v>
      </c>
      <c r="C52" s="4" t="s">
        <v>38</v>
      </c>
      <c r="D52" s="4"/>
      <c r="G52" s="4" t="s">
        <v>269</v>
      </c>
      <c r="I52" s="4" t="s">
        <v>270</v>
      </c>
    </row>
    <row r="53" customFormat="false" ht="15.75" hidden="false" customHeight="false" outlineLevel="0" collapsed="false">
      <c r="A53" s="16" t="n">
        <v>16</v>
      </c>
      <c r="B53" s="16" t="n">
        <v>1646729</v>
      </c>
      <c r="C53" s="4" t="s">
        <v>38</v>
      </c>
      <c r="D53" s="4"/>
    </row>
    <row r="54" customFormat="false" ht="15.75" hidden="false" customHeight="false" outlineLevel="0" collapsed="false">
      <c r="A54" s="16" t="n">
        <v>16</v>
      </c>
      <c r="B54" s="16" t="n">
        <v>5840445</v>
      </c>
      <c r="C54" s="19" t="s">
        <v>38</v>
      </c>
      <c r="D54" s="19"/>
    </row>
    <row r="55" customFormat="false" ht="15.75" hidden="false" customHeight="false" outlineLevel="0" collapsed="false">
      <c r="A55" s="16" t="n">
        <v>16</v>
      </c>
      <c r="B55" s="16" t="n">
        <v>9917534</v>
      </c>
      <c r="C55" s="4" t="s">
        <v>38</v>
      </c>
      <c r="D55" s="4"/>
    </row>
    <row r="56" customFormat="false" ht="15.75" hidden="false" customHeight="false" outlineLevel="0" collapsed="false">
      <c r="A56" s="16" t="n">
        <v>16</v>
      </c>
      <c r="B56" s="16" t="n">
        <v>2612253</v>
      </c>
      <c r="C56" s="4" t="s">
        <v>38</v>
      </c>
      <c r="D56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3" t="s">
        <v>4</v>
      </c>
      <c r="B1" s="5" t="s">
        <v>271</v>
      </c>
    </row>
    <row r="2" customFormat="false" ht="15.75" hidden="false" customHeight="false" outlineLevel="0" collapsed="false">
      <c r="A2" s="4" t="n">
        <v>2539</v>
      </c>
      <c r="B2" s="4" t="n">
        <v>48940440</v>
      </c>
    </row>
    <row r="3" customFormat="false" ht="15.75" hidden="false" customHeight="false" outlineLevel="0" collapsed="false">
      <c r="A3" s="4" t="n">
        <v>2539</v>
      </c>
      <c r="B3" s="4" t="n">
        <v>49167994</v>
      </c>
    </row>
    <row r="4" customFormat="false" ht="15.75" hidden="false" customHeight="false" outlineLevel="0" collapsed="false">
      <c r="A4" s="4" t="n">
        <v>2539</v>
      </c>
      <c r="B4" s="4" t="n">
        <v>48893509</v>
      </c>
    </row>
    <row r="5" customFormat="false" ht="15.75" hidden="false" customHeight="false" outlineLevel="0" collapsed="false">
      <c r="A5" s="4" t="n">
        <v>2539</v>
      </c>
      <c r="B5" s="4" t="n">
        <v>51274314</v>
      </c>
    </row>
    <row r="6" customFormat="false" ht="15.75" hidden="false" customHeight="false" outlineLevel="0" collapsed="false">
      <c r="A6" s="4" t="n">
        <v>2539</v>
      </c>
      <c r="B6" s="4" t="n">
        <v>49309487</v>
      </c>
    </row>
    <row r="7" customFormat="false" ht="15.75" hidden="false" customHeight="false" outlineLevel="0" collapsed="false">
      <c r="A7" s="4" t="n">
        <v>3682</v>
      </c>
      <c r="B7" s="4" t="n">
        <v>5656469</v>
      </c>
    </row>
    <row r="8" customFormat="false" ht="15.75" hidden="false" customHeight="false" outlineLevel="0" collapsed="false">
      <c r="A8" s="4" t="n">
        <v>3682</v>
      </c>
      <c r="B8" s="4" t="n">
        <v>3141525</v>
      </c>
    </row>
    <row r="9" customFormat="false" ht="15.75" hidden="false" customHeight="false" outlineLevel="0" collapsed="false">
      <c r="A9" s="4" t="n">
        <v>10174</v>
      </c>
      <c r="B9" s="4" t="n">
        <v>2122438</v>
      </c>
    </row>
    <row r="10" customFormat="false" ht="15.75" hidden="false" customHeight="false" outlineLevel="0" collapsed="false">
      <c r="A10" s="4" t="n">
        <v>10174</v>
      </c>
      <c r="B10" s="4" t="n">
        <v>2326809</v>
      </c>
    </row>
    <row r="11" customFormat="false" ht="15.75" hidden="false" customHeight="false" outlineLevel="0" collapsed="false">
      <c r="A11" s="4" t="n">
        <v>2539</v>
      </c>
      <c r="B11" s="4" t="n">
        <v>50352416</v>
      </c>
    </row>
    <row r="12" customFormat="false" ht="15.75" hidden="false" customHeight="false" outlineLevel="0" collapsed="false">
      <c r="A12" s="8" t="n">
        <v>6139</v>
      </c>
      <c r="B12" s="8" t="n">
        <v>3055935</v>
      </c>
    </row>
    <row r="13" customFormat="false" ht="15.75" hidden="false" customHeight="false" outlineLevel="0" collapsed="false">
      <c r="A13" s="8" t="n">
        <v>6139</v>
      </c>
      <c r="B13" s="8" t="n">
        <v>9040570</v>
      </c>
    </row>
    <row r="14" customFormat="false" ht="15.75" hidden="false" customHeight="false" outlineLevel="0" collapsed="false">
      <c r="A14" s="8" t="n">
        <v>6139</v>
      </c>
      <c r="B14" s="8" t="n">
        <v>2236360</v>
      </c>
    </row>
    <row r="15" customFormat="false" ht="15.75" hidden="false" customHeight="false" outlineLevel="0" collapsed="false">
      <c r="A15" s="4" t="n">
        <v>10174</v>
      </c>
      <c r="B15" s="4" t="n">
        <v>1740217</v>
      </c>
    </row>
    <row r="16" customFormat="false" ht="15.75" hidden="false" customHeight="false" outlineLevel="0" collapsed="false">
      <c r="A16" s="4" t="n">
        <v>3682</v>
      </c>
      <c r="B16" s="4" t="n">
        <v>3683215</v>
      </c>
    </row>
    <row r="17" customFormat="false" ht="15.75" hidden="false" customHeight="false" outlineLevel="0" collapsed="false">
      <c r="A17" s="4" t="n">
        <v>2539</v>
      </c>
      <c r="B17" s="4" t="n">
        <v>49049808</v>
      </c>
    </row>
    <row r="18" customFormat="false" ht="15.75" hidden="false" customHeight="false" outlineLevel="0" collapsed="false">
      <c r="A18" s="4" t="n">
        <v>10141</v>
      </c>
      <c r="B18" s="4" t="n">
        <v>45334247</v>
      </c>
    </row>
    <row r="19" customFormat="false" ht="15.75" hidden="false" customHeight="false" outlineLevel="0" collapsed="false">
      <c r="A19" s="4" t="n">
        <v>10650</v>
      </c>
      <c r="B19" s="4" t="n">
        <v>41019384</v>
      </c>
    </row>
    <row r="20" customFormat="false" ht="15.75" hidden="false" customHeight="false" outlineLevel="0" collapsed="false">
      <c r="A20" s="4" t="n">
        <v>10650</v>
      </c>
      <c r="B20" s="4" t="n">
        <v>64243101</v>
      </c>
    </row>
    <row r="21" customFormat="false" ht="15.75" hidden="false" customHeight="false" outlineLevel="0" collapsed="false">
      <c r="A21" s="4" t="n">
        <v>10650</v>
      </c>
      <c r="B21" s="4" t="n">
        <v>100140478</v>
      </c>
    </row>
    <row r="22" customFormat="false" ht="15.75" hidden="false" customHeight="false" outlineLevel="0" collapsed="false">
      <c r="A22" s="4" t="n">
        <v>10650</v>
      </c>
      <c r="B22" s="4" t="n">
        <v>134154602</v>
      </c>
    </row>
    <row r="23" customFormat="false" ht="15.75" hidden="false" customHeight="false" outlineLevel="0" collapsed="false">
      <c r="A23" s="4" t="n">
        <v>10650</v>
      </c>
      <c r="B23" s="4" t="n">
        <v>77667327</v>
      </c>
    </row>
    <row r="24" customFormat="false" ht="15.75" hidden="false" customHeight="false" outlineLevel="0" collapsed="false">
      <c r="A24" s="4" t="n">
        <v>8759</v>
      </c>
      <c r="B24" s="4" t="n">
        <v>88452537</v>
      </c>
    </row>
    <row r="25" customFormat="false" ht="15.75" hidden="false" customHeight="false" outlineLevel="0" collapsed="false">
      <c r="A25" s="4" t="n">
        <v>3682</v>
      </c>
      <c r="B25" s="4" t="n">
        <v>242757971</v>
      </c>
    </row>
    <row r="26" customFormat="false" ht="15.75" hidden="false" customHeight="false" outlineLevel="0" collapsed="false">
      <c r="A26" s="4" t="n">
        <v>3682</v>
      </c>
      <c r="B26" s="4" t="n">
        <v>163965367</v>
      </c>
    </row>
    <row r="27" customFormat="false" ht="15.75" hidden="false" customHeight="false" outlineLevel="0" collapsed="false">
      <c r="A27" s="4" t="n">
        <v>1750</v>
      </c>
      <c r="B27" s="4" t="n">
        <v>62439668</v>
      </c>
    </row>
    <row r="28" customFormat="false" ht="15.75" hidden="false" customHeight="false" outlineLevel="0" collapsed="false">
      <c r="A28" s="4" t="n">
        <v>1750</v>
      </c>
      <c r="B28" s="4" t="n">
        <v>62339836</v>
      </c>
    </row>
    <row r="29" customFormat="false" ht="15.75" hidden="false" customHeight="false" outlineLevel="0" collapsed="false">
      <c r="A29" s="4" t="n">
        <v>1750</v>
      </c>
      <c r="B29" s="4" t="n">
        <v>63643020</v>
      </c>
    </row>
    <row r="30" customFormat="false" ht="15.75" hidden="false" customHeight="false" outlineLevel="0" collapsed="false">
      <c r="A30" s="4" t="n">
        <v>1750</v>
      </c>
      <c r="B30" s="4" t="n">
        <v>62423476</v>
      </c>
    </row>
    <row r="31" customFormat="false" ht="15.75" hidden="false" customHeight="false" outlineLevel="0" collapsed="false">
      <c r="A31" s="4" t="n">
        <v>1750</v>
      </c>
      <c r="B31" s="4" t="n">
        <v>62388120</v>
      </c>
    </row>
    <row r="32" customFormat="false" ht="15.75" hidden="false" customHeight="false" outlineLevel="0" collapsed="false">
      <c r="A32" s="16" t="n">
        <v>6139</v>
      </c>
      <c r="B32" s="16" t="n">
        <v>8618298</v>
      </c>
    </row>
    <row r="33" customFormat="false" ht="15.75" hidden="false" customHeight="false" outlineLevel="0" collapsed="false">
      <c r="A33" s="4" t="n">
        <v>2539</v>
      </c>
      <c r="B33" s="4" t="n">
        <v>48928814</v>
      </c>
    </row>
    <row r="34" customFormat="false" ht="15.75" hidden="false" customHeight="false" outlineLevel="0" collapsed="false">
      <c r="A34" s="4" t="n">
        <v>10178</v>
      </c>
      <c r="B34" s="7"/>
    </row>
    <row r="35" customFormat="false" ht="15.75" hidden="false" customHeight="false" outlineLevel="0" collapsed="false">
      <c r="A35" s="4" t="n">
        <v>3011</v>
      </c>
      <c r="B35" s="4" t="n">
        <v>21888350</v>
      </c>
    </row>
    <row r="36" customFormat="false" ht="15.75" hidden="false" customHeight="false" outlineLevel="0" collapsed="false">
      <c r="A36" s="4" t="n">
        <v>3011</v>
      </c>
      <c r="B36" s="4" t="n">
        <v>21587500</v>
      </c>
    </row>
    <row r="37" customFormat="false" ht="15.75" hidden="false" customHeight="false" outlineLevel="0" collapsed="false">
      <c r="A37" s="4" t="n">
        <v>3011</v>
      </c>
      <c r="B37" s="4" t="n">
        <v>21459266</v>
      </c>
    </row>
    <row r="38" customFormat="false" ht="15.75" hidden="false" customHeight="false" outlineLevel="0" collapsed="false">
      <c r="A38" s="4" t="n">
        <v>3011</v>
      </c>
      <c r="B38" s="4" t="n">
        <v>21488192</v>
      </c>
    </row>
    <row r="39" customFormat="false" ht="15.75" hidden="false" customHeight="false" outlineLevel="0" collapsed="false">
      <c r="A39" s="4" t="n">
        <v>3011</v>
      </c>
      <c r="B39" s="4" t="n">
        <v>21424408</v>
      </c>
    </row>
    <row r="40" customFormat="false" ht="15.75" hidden="false" customHeight="false" outlineLevel="0" collapsed="false">
      <c r="A40" s="4" t="n">
        <v>5932</v>
      </c>
      <c r="B40" s="4" t="n">
        <v>211132229</v>
      </c>
    </row>
    <row r="41" customFormat="false" ht="15.75" hidden="false" customHeight="false" outlineLevel="0" collapsed="false">
      <c r="A41" s="4" t="n">
        <v>7849</v>
      </c>
      <c r="B41" s="4"/>
    </row>
    <row r="42" customFormat="false" ht="15.75" hidden="false" customHeight="false" outlineLevel="0" collapsed="false">
      <c r="A42" s="4" t="n">
        <v>6948</v>
      </c>
      <c r="B42" s="4" t="n">
        <v>3133342</v>
      </c>
    </row>
    <row r="43" customFormat="false" ht="15.75" hidden="false" customHeight="false" outlineLevel="0" collapsed="false">
      <c r="A43" s="4" t="n">
        <v>2196</v>
      </c>
      <c r="B43" s="7" t="n">
        <v>299559870</v>
      </c>
    </row>
    <row r="44" customFormat="false" ht="15.75" hidden="false" customHeight="false" outlineLevel="0" collapsed="false">
      <c r="A44" s="4" t="n">
        <v>2505</v>
      </c>
      <c r="B44" s="4" t="n">
        <v>139467235</v>
      </c>
    </row>
    <row r="45" customFormat="false" ht="15.75" hidden="false" customHeight="false" outlineLevel="0" collapsed="false">
      <c r="A45" s="4" t="n">
        <v>12446</v>
      </c>
    </row>
    <row r="46" customFormat="false" ht="15.75" hidden="false" customHeight="false" outlineLevel="0" collapsed="false">
      <c r="A46" s="4" t="n">
        <v>9681</v>
      </c>
      <c r="B46" s="4" t="n">
        <v>164208779</v>
      </c>
    </row>
    <row r="47" customFormat="false" ht="15.75" hidden="false" customHeight="false" outlineLevel="0" collapsed="false">
      <c r="A47" s="4" t="n">
        <v>9681</v>
      </c>
      <c r="B47" s="4" t="n">
        <v>39286971</v>
      </c>
    </row>
    <row r="48" customFormat="false" ht="15.75" hidden="false" customHeight="false" outlineLevel="0" collapsed="false">
      <c r="A48" s="4" t="n">
        <v>5931</v>
      </c>
      <c r="B48" s="4" t="n">
        <v>38756000</v>
      </c>
    </row>
    <row r="49" customFormat="false" ht="15.75" hidden="false" customHeight="false" outlineLevel="0" collapsed="false">
      <c r="A49" s="4" t="n">
        <v>6359</v>
      </c>
    </row>
    <row r="50" customFormat="false" ht="15.75" hidden="false" customHeight="false" outlineLevel="0" collapsed="false">
      <c r="A50" s="4" t="n">
        <v>2576</v>
      </c>
      <c r="B50" s="4" t="n">
        <v>909547724</v>
      </c>
    </row>
    <row r="51" customFormat="false" ht="15.75" hidden="false" customHeight="false" outlineLevel="0" collapsed="false">
      <c r="A51" s="4" t="n">
        <v>2011</v>
      </c>
    </row>
    <row r="52" customFormat="false" ht="15.75" hidden="false" customHeight="false" outlineLevel="0" collapsed="false">
      <c r="A52" s="4" t="n">
        <v>17839</v>
      </c>
      <c r="B52" s="4" t="n">
        <v>39577593</v>
      </c>
    </row>
    <row r="53" customFormat="false" ht="15.75" hidden="false" customHeight="false" outlineLevel="0" collapsed="false">
      <c r="A53" s="4" t="n">
        <v>10184</v>
      </c>
      <c r="B53" s="4" t="n">
        <v>699317426</v>
      </c>
    </row>
    <row r="54" customFormat="false" ht="15.75" hidden="false" customHeight="false" outlineLevel="0" collapsed="false">
      <c r="A54" s="4" t="n">
        <v>8955</v>
      </c>
      <c r="B54" s="4" t="n">
        <v>39197087</v>
      </c>
    </row>
    <row r="55" customFormat="false" ht="15.75" hidden="false" customHeight="false" outlineLevel="0" collapsed="false">
      <c r="A55" s="19" t="n">
        <v>4142</v>
      </c>
      <c r="B55" s="19" t="n">
        <v>209194701</v>
      </c>
    </row>
    <row r="56" customFormat="false" ht="15.75" hidden="false" customHeight="false" outlineLevel="0" collapsed="false">
      <c r="A56" s="4" t="n">
        <v>7202</v>
      </c>
      <c r="B56" s="4" t="n">
        <v>184470595</v>
      </c>
    </row>
    <row r="57" customFormat="false" ht="15.75" hidden="false" customHeight="false" outlineLevel="0" collapsed="false">
      <c r="A57" s="4" t="n">
        <v>6461</v>
      </c>
    </row>
    <row r="58" customFormat="false" ht="15.75" hidden="false" customHeight="false" outlineLevel="0" collapsed="false">
      <c r="A58" s="4" t="n">
        <v>7804</v>
      </c>
      <c r="B58" s="19" t="n">
        <v>2518543</v>
      </c>
    </row>
    <row r="59" customFormat="false" ht="15.75" hidden="false" customHeight="false" outlineLevel="0" collapsed="false">
      <c r="A59" s="4" t="n">
        <v>4884</v>
      </c>
      <c r="B59" s="4" t="n">
        <v>47726277</v>
      </c>
    </row>
    <row r="60" customFormat="false" ht="15.75" hidden="false" customHeight="false" outlineLevel="0" collapsed="false">
      <c r="A60" s="4" t="n">
        <v>6461</v>
      </c>
    </row>
    <row r="61" customFormat="false" ht="15.75" hidden="false" customHeight="false" outlineLevel="0" collapsed="false">
      <c r="A61" s="4" t="n">
        <v>7804</v>
      </c>
      <c r="B61" s="9" t="n">
        <v>85118012</v>
      </c>
    </row>
    <row r="62" customFormat="false" ht="15.75" hidden="false" customHeight="false" outlineLevel="0" collapsed="false">
      <c r="A62" s="4" t="n">
        <v>7849</v>
      </c>
      <c r="B62" s="4"/>
    </row>
    <row r="63" customFormat="false" ht="15.75" hidden="false" customHeight="false" outlineLevel="0" collapsed="false">
      <c r="A63" s="4" t="n">
        <v>8732</v>
      </c>
      <c r="B63" s="4" t="n">
        <v>51613594</v>
      </c>
    </row>
    <row r="64" customFormat="false" ht="15.75" hidden="false" customHeight="false" outlineLevel="0" collapsed="false">
      <c r="A64" s="21" t="n">
        <v>4886</v>
      </c>
      <c r="B64" s="4" t="n">
        <v>51498564</v>
      </c>
    </row>
    <row r="65" customFormat="false" ht="15.75" hidden="false" customHeight="false" outlineLevel="0" collapsed="false">
      <c r="A65" s="25" t="n">
        <v>6130</v>
      </c>
      <c r="B65" s="25" t="n">
        <v>40290725</v>
      </c>
    </row>
    <row r="66" customFormat="false" ht="15.75" hidden="false" customHeight="false" outlineLevel="0" collapsed="false">
      <c r="A66" s="4" t="n">
        <v>9344</v>
      </c>
      <c r="B66" s="4" t="n">
        <v>60096005</v>
      </c>
    </row>
    <row r="67" customFormat="false" ht="15.75" hidden="false" customHeight="false" outlineLevel="0" collapsed="false">
      <c r="A67" s="4" t="n">
        <v>3551</v>
      </c>
      <c r="B67" s="4" t="n">
        <v>40567437</v>
      </c>
    </row>
    <row r="68" customFormat="false" ht="15.75" hidden="false" customHeight="false" outlineLevel="0" collapsed="false">
      <c r="A68" s="4" t="n">
        <v>2539</v>
      </c>
      <c r="B68" s="4" t="n">
        <v>63367567</v>
      </c>
    </row>
    <row r="69" customFormat="false" ht="15.75" hidden="false" customHeight="false" outlineLevel="0" collapsed="false">
      <c r="A69" s="4" t="n">
        <v>2539</v>
      </c>
      <c r="B69" s="4" t="n">
        <v>74778740</v>
      </c>
    </row>
    <row r="70" customFormat="false" ht="15.75" hidden="false" customHeight="false" outlineLevel="0" collapsed="false">
      <c r="A70" s="4" t="n">
        <v>2539</v>
      </c>
      <c r="B70" s="4" t="n">
        <v>187008398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35"/>
      <c r="B1" s="36" t="n">
        <v>1000000</v>
      </c>
      <c r="C1" s="36" t="n">
        <v>2000000</v>
      </c>
      <c r="D1" s="36" t="n">
        <v>5000000</v>
      </c>
      <c r="E1" s="36" t="n">
        <v>10000000</v>
      </c>
      <c r="F1" s="36" t="n">
        <v>20000000</v>
      </c>
      <c r="G1" s="36" t="n">
        <v>50000000</v>
      </c>
      <c r="H1" s="36" t="n">
        <v>100000000</v>
      </c>
      <c r="I1" s="36" t="n">
        <v>200000000</v>
      </c>
      <c r="J1" s="36" t="n">
        <v>500000000</v>
      </c>
      <c r="K1" s="36" t="n">
        <v>1000000000</v>
      </c>
      <c r="L1" s="36" t="n">
        <v>2000000000</v>
      </c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4"/>
      <c r="AA1" s="4"/>
    </row>
    <row r="2" customFormat="false" ht="15.75" hidden="false" customHeight="false" outlineLevel="0" collapsed="false">
      <c r="A2" s="35" t="s">
        <v>10</v>
      </c>
      <c r="B2" s="38" t="s">
        <v>12</v>
      </c>
      <c r="C2" s="38" t="s">
        <v>12</v>
      </c>
      <c r="D2" s="38" t="s">
        <v>12</v>
      </c>
      <c r="E2" s="38" t="s">
        <v>12</v>
      </c>
      <c r="F2" s="38" t="s">
        <v>12</v>
      </c>
      <c r="G2" s="38" t="s">
        <v>12</v>
      </c>
      <c r="H2" s="38" t="s">
        <v>12</v>
      </c>
      <c r="I2" s="38" t="s">
        <v>12</v>
      </c>
      <c r="J2" s="38" t="s">
        <v>12</v>
      </c>
      <c r="K2" s="38" t="s">
        <v>12</v>
      </c>
      <c r="L2" s="38" t="s">
        <v>12</v>
      </c>
      <c r="M2" s="37"/>
      <c r="N2" s="39"/>
      <c r="O2" s="40"/>
      <c r="P2" s="37"/>
      <c r="Q2" s="37"/>
      <c r="R2" s="37"/>
      <c r="S2" s="37"/>
      <c r="T2" s="37"/>
      <c r="U2" s="37"/>
      <c r="V2" s="37"/>
      <c r="W2" s="37"/>
      <c r="X2" s="37"/>
      <c r="Y2" s="37"/>
      <c r="Z2" s="4"/>
      <c r="AA2" s="4"/>
    </row>
    <row r="3" customFormat="false" ht="15.75" hidden="false" customHeight="false" outlineLevel="0" collapsed="false">
      <c r="A3" s="35" t="s">
        <v>21</v>
      </c>
      <c r="B3" s="41" t="n">
        <v>181221</v>
      </c>
      <c r="C3" s="41" t="n">
        <v>366232</v>
      </c>
      <c r="D3" s="41" t="n">
        <v>981735</v>
      </c>
      <c r="E3" s="41" t="n">
        <v>2053736</v>
      </c>
      <c r="F3" s="41" t="n">
        <v>4289579</v>
      </c>
      <c r="G3" s="41" t="n">
        <v>11302959</v>
      </c>
      <c r="H3" s="41" t="n">
        <v>23535343</v>
      </c>
      <c r="I3" s="41" t="n">
        <v>48893509</v>
      </c>
      <c r="J3" s="41" t="n">
        <v>128680322</v>
      </c>
      <c r="K3" s="41" t="n">
        <v>149252631</v>
      </c>
      <c r="L3" s="41" t="n">
        <v>1284245983</v>
      </c>
      <c r="M3" s="37"/>
      <c r="N3" s="42" t="s">
        <v>21</v>
      </c>
      <c r="O3" s="43" t="n">
        <f aca="false">COUNTIFS($A$3:$A$70,"quicksort")</f>
        <v>39</v>
      </c>
      <c r="P3" s="37"/>
      <c r="Q3" s="37"/>
      <c r="R3" s="37"/>
      <c r="S3" s="37"/>
      <c r="T3" s="37"/>
      <c r="U3" s="37"/>
      <c r="V3" s="37"/>
      <c r="W3" s="37"/>
      <c r="X3" s="37"/>
      <c r="Y3" s="37"/>
      <c r="Z3" s="4"/>
      <c r="AA3" s="4"/>
    </row>
    <row r="4" customFormat="false" ht="15.75" hidden="false" customHeight="false" outlineLevel="0" collapsed="false">
      <c r="A4" s="35" t="s">
        <v>21</v>
      </c>
      <c r="B4" s="41" t="n">
        <v>200784</v>
      </c>
      <c r="C4" s="41" t="n">
        <v>390104</v>
      </c>
      <c r="D4" s="41" t="n">
        <v>1054655</v>
      </c>
      <c r="E4" s="41" t="n">
        <v>2208823</v>
      </c>
      <c r="F4" s="41" t="n">
        <v>4519634</v>
      </c>
      <c r="G4" s="41" t="n">
        <v>11844491</v>
      </c>
      <c r="H4" s="41" t="n">
        <v>24635378</v>
      </c>
      <c r="I4" s="41" t="n">
        <v>51274314</v>
      </c>
      <c r="J4" s="41" t="n">
        <v>144793977</v>
      </c>
      <c r="K4" s="41" t="n">
        <v>158702707</v>
      </c>
      <c r="L4" s="35"/>
      <c r="M4" s="37"/>
      <c r="N4" s="42" t="s">
        <v>38</v>
      </c>
      <c r="O4" s="43" t="n">
        <f aca="false">COUNTIFS($A:$A,"heapsort")</f>
        <v>16</v>
      </c>
      <c r="P4" s="37"/>
      <c r="Q4" s="37"/>
      <c r="R4" s="37"/>
      <c r="S4" s="37"/>
      <c r="T4" s="37"/>
      <c r="U4" s="37"/>
      <c r="V4" s="37"/>
      <c r="W4" s="37"/>
      <c r="X4" s="37"/>
      <c r="Y4" s="37"/>
      <c r="Z4" s="4"/>
      <c r="AA4" s="4"/>
    </row>
    <row r="5" customFormat="false" ht="15.75" hidden="false" customHeight="false" outlineLevel="0" collapsed="false">
      <c r="A5" s="35" t="s">
        <v>21</v>
      </c>
      <c r="B5" s="41" t="n">
        <v>175779</v>
      </c>
      <c r="C5" s="41" t="n">
        <v>369056</v>
      </c>
      <c r="D5" s="41" t="n">
        <v>979412</v>
      </c>
      <c r="E5" s="41" t="n">
        <v>2097989</v>
      </c>
      <c r="F5" s="41" t="n">
        <v>4358937</v>
      </c>
      <c r="G5" s="41" t="n">
        <v>11359647</v>
      </c>
      <c r="H5" s="41" t="n">
        <v>23592274</v>
      </c>
      <c r="I5" s="41" t="n">
        <v>49309487</v>
      </c>
      <c r="J5" s="41" t="n">
        <v>128511792</v>
      </c>
      <c r="K5" s="41" t="n">
        <v>149071580</v>
      </c>
      <c r="L5" s="41" t="n">
        <v>1340494450</v>
      </c>
      <c r="M5" s="37"/>
      <c r="N5" s="42" t="s">
        <v>60</v>
      </c>
      <c r="O5" s="43" t="n">
        <f aca="false">COUNTIFS($A:$A,"mergesort")</f>
        <v>9</v>
      </c>
      <c r="P5" s="37"/>
      <c r="Q5" s="37"/>
      <c r="R5" s="37"/>
      <c r="S5" s="37"/>
      <c r="T5" s="37"/>
      <c r="U5" s="37"/>
      <c r="V5" s="37"/>
      <c r="W5" s="37"/>
      <c r="X5" s="37"/>
      <c r="Y5" s="37"/>
      <c r="Z5" s="4"/>
      <c r="AA5" s="4"/>
    </row>
    <row r="6" customFormat="false" ht="15.75" hidden="false" customHeight="false" outlineLevel="0" collapsed="false">
      <c r="A6" s="35" t="s">
        <v>21</v>
      </c>
      <c r="B6" s="41" t="n">
        <v>34361</v>
      </c>
      <c r="C6" s="41" t="n">
        <v>63408</v>
      </c>
      <c r="D6" s="41" t="n">
        <v>322547</v>
      </c>
      <c r="E6" s="41" t="n">
        <v>543533</v>
      </c>
      <c r="F6" s="41" t="n">
        <v>828203</v>
      </c>
      <c r="G6" s="41" t="n">
        <v>1483271</v>
      </c>
      <c r="H6" s="41" t="n">
        <v>2593252</v>
      </c>
      <c r="I6" s="41" t="n">
        <v>5656469</v>
      </c>
      <c r="J6" s="41" t="n">
        <v>11088900</v>
      </c>
      <c r="K6" s="41" t="n">
        <v>22287495</v>
      </c>
      <c r="L6" s="41" t="n">
        <v>34556982</v>
      </c>
      <c r="M6" s="37"/>
      <c r="N6" s="42" t="s">
        <v>57</v>
      </c>
      <c r="O6" s="43" t="n">
        <f aca="false">COUNTIFS($A:$A,"radixsort")</f>
        <v>3</v>
      </c>
      <c r="P6" s="37"/>
      <c r="Q6" s="37"/>
      <c r="R6" s="37"/>
      <c r="S6" s="37"/>
      <c r="T6" s="37"/>
      <c r="U6" s="37"/>
      <c r="V6" s="37"/>
      <c r="W6" s="37"/>
      <c r="X6" s="37"/>
      <c r="Y6" s="37"/>
      <c r="Z6" s="4"/>
      <c r="AA6" s="4"/>
    </row>
    <row r="7" customFormat="false" ht="15.75" hidden="false" customHeight="false" outlineLevel="0" collapsed="false">
      <c r="A7" s="35" t="s">
        <v>21</v>
      </c>
      <c r="B7" s="41" t="n">
        <v>19987</v>
      </c>
      <c r="C7" s="41" t="n">
        <v>41505</v>
      </c>
      <c r="D7" s="41" t="n">
        <v>150617</v>
      </c>
      <c r="E7" s="41" t="n">
        <v>155074</v>
      </c>
      <c r="F7" s="41" t="n">
        <v>462823</v>
      </c>
      <c r="G7" s="41" t="n">
        <v>651883</v>
      </c>
      <c r="H7" s="41" t="n">
        <v>1485033</v>
      </c>
      <c r="I7" s="41" t="n">
        <v>3141525</v>
      </c>
      <c r="J7" s="41" t="n">
        <v>6237761</v>
      </c>
      <c r="K7" s="41" t="n">
        <v>11439862</v>
      </c>
      <c r="L7" s="41" t="n">
        <v>31687373</v>
      </c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4"/>
      <c r="AA7" s="4"/>
    </row>
    <row r="8" customFormat="false" ht="15.75" hidden="false" customHeight="false" outlineLevel="0" collapsed="false">
      <c r="A8" s="35" t="s">
        <v>21</v>
      </c>
      <c r="B8" s="41" t="n">
        <v>20615</v>
      </c>
      <c r="C8" s="41" t="n">
        <v>30883</v>
      </c>
      <c r="D8" s="41" t="n">
        <v>97816</v>
      </c>
      <c r="E8" s="41" t="n">
        <v>182056</v>
      </c>
      <c r="F8" s="41" t="n">
        <v>359077</v>
      </c>
      <c r="G8" s="41" t="n">
        <v>432179</v>
      </c>
      <c r="H8" s="41" t="n">
        <v>1039838</v>
      </c>
      <c r="I8" s="41" t="n">
        <v>2122438</v>
      </c>
      <c r="J8" s="41" t="n">
        <v>4362447</v>
      </c>
      <c r="K8" s="41" t="n">
        <v>21824325</v>
      </c>
      <c r="L8" s="41" t="n">
        <v>114439434</v>
      </c>
      <c r="M8" s="39"/>
      <c r="N8" s="39"/>
      <c r="O8" s="40" t="n">
        <v>1000000</v>
      </c>
      <c r="P8" s="40" t="n">
        <v>2000000</v>
      </c>
      <c r="Q8" s="40" t="n">
        <v>5000000</v>
      </c>
      <c r="R8" s="40" t="n">
        <v>10000000</v>
      </c>
      <c r="S8" s="40" t="n">
        <v>20000000</v>
      </c>
      <c r="T8" s="40" t="n">
        <v>50000000</v>
      </c>
      <c r="U8" s="40" t="n">
        <v>100000000</v>
      </c>
      <c r="V8" s="40" t="n">
        <v>200000000</v>
      </c>
      <c r="W8" s="44" t="n">
        <v>500000000</v>
      </c>
      <c r="X8" s="44" t="n">
        <v>1000000000</v>
      </c>
      <c r="Y8" s="44" t="n">
        <v>2000000000</v>
      </c>
      <c r="Z8" s="39"/>
      <c r="AA8" s="4"/>
    </row>
    <row r="9" customFormat="false" ht="15.75" hidden="false" customHeight="false" outlineLevel="0" collapsed="false">
      <c r="A9" s="35" t="s">
        <v>21</v>
      </c>
      <c r="B9" s="41" t="n">
        <v>22789</v>
      </c>
      <c r="C9" s="41" t="n">
        <v>44736</v>
      </c>
      <c r="D9" s="41" t="n">
        <v>136920</v>
      </c>
      <c r="E9" s="41" t="n">
        <v>132095</v>
      </c>
      <c r="F9" s="41" t="n">
        <v>396437</v>
      </c>
      <c r="G9" s="41" t="n">
        <v>465590</v>
      </c>
      <c r="H9" s="41" t="n">
        <v>988860</v>
      </c>
      <c r="I9" s="41" t="n">
        <v>2326809</v>
      </c>
      <c r="J9" s="41" t="n">
        <v>4515266</v>
      </c>
      <c r="K9" s="41" t="n">
        <v>8406260</v>
      </c>
      <c r="L9" s="41" t="n">
        <v>118434885</v>
      </c>
      <c r="M9" s="39"/>
      <c r="N9" s="40" t="s">
        <v>21</v>
      </c>
      <c r="O9" s="39" t="n">
        <f aca="false">COUNTIFS($A$3:$A$70,"quicksort")</f>
        <v>39</v>
      </c>
      <c r="P9" s="39" t="n">
        <f aca="false">COUNTIFS($A$3:$A$70,"quicksort")</f>
        <v>39</v>
      </c>
      <c r="Q9" s="39" t="n">
        <f aca="false">COUNTIFS($A$3:$A$70,"quicksort")</f>
        <v>39</v>
      </c>
      <c r="R9" s="39" t="n">
        <f aca="false">COUNTIFS($A$3:$A$70,"quicksort")</f>
        <v>39</v>
      </c>
      <c r="S9" s="39" t="n">
        <f aca="false">COUNTIFS($A$3:$A$70,"quicksort")</f>
        <v>39</v>
      </c>
      <c r="T9" s="39" t="n">
        <f aca="false">COUNTIFS($A$3:$A$70,"quicksort")-1</f>
        <v>38</v>
      </c>
      <c r="U9" s="39" t="n">
        <f aca="false">COUNTIFS($A$3:$A$70,"quicksort")-4</f>
        <v>35</v>
      </c>
      <c r="V9" s="39" t="n">
        <f aca="false">COUNTIFS($A$3:$A$70,"quicksort")-4</f>
        <v>35</v>
      </c>
      <c r="W9" s="44" t="n">
        <f aca="false">COUNTIFS($A$3:$A$70,"quicksort")-10</f>
        <v>29</v>
      </c>
      <c r="X9" s="44" t="n">
        <f aca="false">COUNTIFS($A$3:$A$70,"quicksort")-11</f>
        <v>28</v>
      </c>
      <c r="Y9" s="44" t="n">
        <f aca="false">COUNTIFS($A$3:$A$70,"quicksort")-18</f>
        <v>21</v>
      </c>
      <c r="Z9" s="39"/>
      <c r="AA9" s="4"/>
    </row>
    <row r="10" customFormat="false" ht="15.75" hidden="false" customHeight="false" outlineLevel="0" collapsed="false">
      <c r="A10" s="35" t="s">
        <v>21</v>
      </c>
      <c r="B10" s="41" t="n">
        <v>191401</v>
      </c>
      <c r="C10" s="41" t="n">
        <v>372540</v>
      </c>
      <c r="D10" s="41" t="n">
        <v>1007318</v>
      </c>
      <c r="E10" s="41" t="n">
        <v>2105434</v>
      </c>
      <c r="F10" s="41" t="n">
        <v>4372395</v>
      </c>
      <c r="G10" s="41" t="n">
        <v>11516018</v>
      </c>
      <c r="H10" s="41" t="n">
        <v>24054955</v>
      </c>
      <c r="I10" s="41" t="n">
        <v>50352416</v>
      </c>
      <c r="J10" s="41" t="n">
        <v>139525566</v>
      </c>
      <c r="K10" s="41" t="n">
        <v>154227886</v>
      </c>
      <c r="L10" s="35"/>
      <c r="M10" s="39"/>
      <c r="N10" s="40" t="s">
        <v>38</v>
      </c>
      <c r="O10" s="39" t="n">
        <f aca="false">COUNTIFS($A:$A,"heapsort")</f>
        <v>16</v>
      </c>
      <c r="P10" s="39" t="n">
        <f aca="false">COUNTIFS($A:$A,"heapsort")</f>
        <v>16</v>
      </c>
      <c r="Q10" s="39" t="n">
        <f aca="false">COUNTIFS($A:$A,"heapsort")</f>
        <v>16</v>
      </c>
      <c r="R10" s="39" t="n">
        <f aca="false">COUNTIFS($A:$A,"heapsort")</f>
        <v>16</v>
      </c>
      <c r="S10" s="39" t="n">
        <f aca="false">COUNTIFS($A:$A,"heapsort")</f>
        <v>16</v>
      </c>
      <c r="T10" s="39" t="n">
        <f aca="false">COUNTIFS($A:$A,"heapsort")</f>
        <v>16</v>
      </c>
      <c r="U10" s="39" t="n">
        <f aca="false">COUNTIFS($A:$A,"heapsort")-3</f>
        <v>13</v>
      </c>
      <c r="V10" s="39" t="n">
        <f aca="false">COUNTIFS($A:$A,"heapsort")-3</f>
        <v>13</v>
      </c>
      <c r="W10" s="44" t="n">
        <f aca="false">COUNTIFS($A:$A,"heapsort")-7</f>
        <v>9</v>
      </c>
      <c r="X10" s="44" t="n">
        <f aca="false">COUNTIFS($A:$A,"heapsort")-8</f>
        <v>8</v>
      </c>
      <c r="Y10" s="44" t="n">
        <f aca="false">COUNTIFS($A:$A,"heapsort")-15</f>
        <v>1</v>
      </c>
      <c r="Z10" s="39"/>
      <c r="AA10" s="4"/>
    </row>
    <row r="11" customFormat="false" ht="15.75" hidden="false" customHeight="false" outlineLevel="0" collapsed="false">
      <c r="A11" s="35" t="s">
        <v>38</v>
      </c>
      <c r="B11" s="41" t="n">
        <v>11933</v>
      </c>
      <c r="C11" s="41" t="n">
        <v>23969</v>
      </c>
      <c r="D11" s="41" t="n">
        <v>55066</v>
      </c>
      <c r="E11" s="41" t="n">
        <v>114430</v>
      </c>
      <c r="F11" s="41" t="n">
        <v>212138</v>
      </c>
      <c r="G11" s="41" t="n">
        <v>543422</v>
      </c>
      <c r="H11" s="41" t="n">
        <v>1107887</v>
      </c>
      <c r="I11" s="41" t="n">
        <v>3055935</v>
      </c>
      <c r="J11" s="35"/>
      <c r="K11" s="35"/>
      <c r="L11" s="35"/>
      <c r="M11" s="39"/>
      <c r="N11" s="40" t="s">
        <v>60</v>
      </c>
      <c r="O11" s="39" t="n">
        <f aca="false">COUNTIFS($A:$A,"mergesort")</f>
        <v>9</v>
      </c>
      <c r="P11" s="39" t="n">
        <f aca="false">COUNTIFS($A:$A,"mergesort")</f>
        <v>9</v>
      </c>
      <c r="Q11" s="39" t="n">
        <f aca="false">COUNTIFS($A:$A,"mergesort")</f>
        <v>9</v>
      </c>
      <c r="R11" s="39" t="n">
        <f aca="false">COUNTIFS($A:$A,"mergesort")</f>
        <v>9</v>
      </c>
      <c r="S11" s="39" t="n">
        <f aca="false">COUNTIFS($A:$A,"mergesort")</f>
        <v>9</v>
      </c>
      <c r="T11" s="39" t="n">
        <f aca="false">COUNTIFS($A:$A,"mergesort")</f>
        <v>9</v>
      </c>
      <c r="U11" s="39" t="n">
        <f aca="false">COUNTIFS($A:$A,"mergesort")-1</f>
        <v>8</v>
      </c>
      <c r="V11" s="39" t="n">
        <f aca="false">COUNTIFS($A:$A,"mergesort")-1</f>
        <v>8</v>
      </c>
      <c r="W11" s="44" t="n">
        <f aca="false">COUNTIFS($A:$A,"mergesort")-2</f>
        <v>7</v>
      </c>
      <c r="X11" s="44" t="n">
        <f aca="false">COUNTIFS($A:$A,"mergesort")-3</f>
        <v>6</v>
      </c>
      <c r="Y11" s="44" t="n">
        <f aca="false">COUNTIFS($A:$A,"mergesort")-7</f>
        <v>2</v>
      </c>
      <c r="Z11" s="39"/>
      <c r="AA11" s="4"/>
    </row>
    <row r="12" customFormat="false" ht="15.75" hidden="false" customHeight="false" outlineLevel="0" collapsed="false">
      <c r="A12" s="35" t="s">
        <v>38</v>
      </c>
      <c r="B12" s="41" t="n">
        <v>79097</v>
      </c>
      <c r="C12" s="41" t="n">
        <v>89264</v>
      </c>
      <c r="D12" s="41" t="n">
        <v>360515</v>
      </c>
      <c r="E12" s="41" t="n">
        <v>522956</v>
      </c>
      <c r="F12" s="41" t="n">
        <v>805859</v>
      </c>
      <c r="G12" s="41" t="n">
        <v>3023299</v>
      </c>
      <c r="H12" s="41" t="n">
        <v>4425252</v>
      </c>
      <c r="I12" s="41" t="n">
        <v>9040570</v>
      </c>
      <c r="J12" s="35"/>
      <c r="K12" s="35"/>
      <c r="L12" s="35"/>
      <c r="M12" s="39"/>
      <c r="N12" s="40" t="s">
        <v>57</v>
      </c>
      <c r="O12" s="39" t="n">
        <f aca="false">COUNTIFS($A:$A,"radixsort")</f>
        <v>3</v>
      </c>
      <c r="P12" s="39" t="n">
        <f aca="false">COUNTIFS($A:$A,"radixsort")</f>
        <v>3</v>
      </c>
      <c r="Q12" s="39" t="n">
        <f aca="false">COUNTIFS($A:$A,"radixsort")</f>
        <v>3</v>
      </c>
      <c r="R12" s="39" t="n">
        <f aca="false">COUNTIFS($A:$A,"radixsort")</f>
        <v>3</v>
      </c>
      <c r="S12" s="39" t="n">
        <f aca="false">COUNTIFS($A:$A,"radixsort")</f>
        <v>3</v>
      </c>
      <c r="T12" s="39" t="n">
        <f aca="false">COUNTIFS($A:$A,"radixsort")</f>
        <v>3</v>
      </c>
      <c r="U12" s="45" t="n">
        <f aca="false">COUNTIFS($A:$A,"radixsort")</f>
        <v>3</v>
      </c>
      <c r="V12" s="45" t="n">
        <f aca="false">COUNTIFS($A:$A,"radixsort")</f>
        <v>3</v>
      </c>
      <c r="W12" s="44" t="n">
        <f aca="false">COUNTIFS($A:$A,"radixsort")</f>
        <v>3</v>
      </c>
      <c r="X12" s="44" t="n">
        <f aca="false">COUNTIFS($A:$A,"radixsort")</f>
        <v>3</v>
      </c>
      <c r="Y12" s="44" t="n">
        <f aca="false">COUNTIFS($A:$A,"radixsort")-2</f>
        <v>1</v>
      </c>
      <c r="Z12" s="39"/>
      <c r="AA12" s="4"/>
    </row>
    <row r="13" customFormat="false" ht="15.75" hidden="false" customHeight="false" outlineLevel="0" collapsed="false">
      <c r="A13" s="35" t="s">
        <v>38</v>
      </c>
      <c r="B13" s="41" t="n">
        <v>20133</v>
      </c>
      <c r="C13" s="41" t="n">
        <v>28682</v>
      </c>
      <c r="D13" s="41" t="n">
        <v>55718</v>
      </c>
      <c r="E13" s="41" t="n">
        <v>109911</v>
      </c>
      <c r="F13" s="41" t="n">
        <v>221600</v>
      </c>
      <c r="G13" s="41" t="n">
        <v>562145</v>
      </c>
      <c r="H13" s="41" t="n">
        <v>1104426</v>
      </c>
      <c r="I13" s="41" t="n">
        <v>2236360</v>
      </c>
      <c r="J13" s="41" t="n">
        <v>10459952</v>
      </c>
      <c r="K13" s="35"/>
      <c r="L13" s="35"/>
      <c r="M13" s="37"/>
      <c r="N13" s="37"/>
      <c r="O13" s="46" t="n">
        <v>1000000</v>
      </c>
      <c r="P13" s="46" t="n">
        <v>2000000</v>
      </c>
      <c r="Q13" s="46" t="n">
        <v>5000000</v>
      </c>
      <c r="R13" s="46" t="n">
        <v>10000000</v>
      </c>
      <c r="S13" s="46" t="n">
        <v>20000000</v>
      </c>
      <c r="T13" s="46" t="n">
        <v>50000000</v>
      </c>
      <c r="U13" s="46" t="n">
        <v>100000000</v>
      </c>
      <c r="V13" s="46" t="n">
        <v>200000000</v>
      </c>
      <c r="W13" s="36" t="n">
        <v>500000000</v>
      </c>
      <c r="X13" s="36" t="n">
        <v>1000000000</v>
      </c>
      <c r="Y13" s="36" t="n">
        <v>2000000000</v>
      </c>
      <c r="Z13" s="11"/>
      <c r="AA13" s="4"/>
    </row>
    <row r="14" customFormat="false" ht="15.75" hidden="false" customHeight="false" outlineLevel="0" collapsed="false">
      <c r="A14" s="35" t="s">
        <v>21</v>
      </c>
      <c r="B14" s="41" t="n">
        <v>10870</v>
      </c>
      <c r="C14" s="41" t="n">
        <v>15305</v>
      </c>
      <c r="D14" s="41" t="n">
        <v>70818</v>
      </c>
      <c r="E14" s="41" t="n">
        <v>101052</v>
      </c>
      <c r="F14" s="41" t="n">
        <v>240365</v>
      </c>
      <c r="G14" s="41" t="n">
        <v>347605</v>
      </c>
      <c r="H14" s="41" t="n">
        <v>783197</v>
      </c>
      <c r="I14" s="41" t="n">
        <v>1740217</v>
      </c>
      <c r="J14" s="41" t="n">
        <v>3589251</v>
      </c>
      <c r="K14" s="41" t="n">
        <v>6720441</v>
      </c>
      <c r="L14" s="41" t="n">
        <v>73873306</v>
      </c>
      <c r="M14" s="37"/>
      <c r="N14" s="46" t="s">
        <v>21</v>
      </c>
      <c r="O14" s="47" t="n">
        <f aca="false">(O9/$O$9)*100</f>
        <v>100</v>
      </c>
      <c r="P14" s="47" t="n">
        <f aca="false">(P9/$O$9)*100</f>
        <v>100</v>
      </c>
      <c r="Q14" s="47" t="n">
        <f aca="false">(Q9/$O$9)*100</f>
        <v>100</v>
      </c>
      <c r="R14" s="47" t="n">
        <f aca="false">(R9/$O$9)*100</f>
        <v>100</v>
      </c>
      <c r="S14" s="47" t="n">
        <f aca="false">(S9/$O$9)*100</f>
        <v>100</v>
      </c>
      <c r="T14" s="47" t="n">
        <f aca="false">(T9/$O$9)*100</f>
        <v>97.4358974358974</v>
      </c>
      <c r="U14" s="47" t="n">
        <f aca="false">(U9/$O$9)*100</f>
        <v>89.7435897435898</v>
      </c>
      <c r="V14" s="47" t="n">
        <f aca="false">(V9/$O$9)*100</f>
        <v>89.7435897435898</v>
      </c>
      <c r="W14" s="41" t="n">
        <f aca="false">(W9/$O$9)*100</f>
        <v>74.3589743589744</v>
      </c>
      <c r="X14" s="41" t="n">
        <f aca="false">(X9/$O$9)*100</f>
        <v>71.7948717948718</v>
      </c>
      <c r="Y14" s="41" t="n">
        <f aca="false">(Y9/$O$9)*100</f>
        <v>53.8461538461539</v>
      </c>
      <c r="Z14" s="11"/>
      <c r="AA14" s="4"/>
    </row>
    <row r="15" customFormat="false" ht="15.75" hidden="false" customHeight="false" outlineLevel="0" collapsed="false">
      <c r="A15" s="35" t="s">
        <v>21</v>
      </c>
      <c r="B15" s="41" t="n">
        <v>24616</v>
      </c>
      <c r="C15" s="41" t="n">
        <v>82415</v>
      </c>
      <c r="D15" s="41" t="n">
        <v>161525</v>
      </c>
      <c r="E15" s="41" t="n">
        <v>233624</v>
      </c>
      <c r="F15" s="41" t="n">
        <v>511831</v>
      </c>
      <c r="G15" s="41" t="n">
        <v>727720</v>
      </c>
      <c r="H15" s="41" t="n">
        <v>1665871</v>
      </c>
      <c r="I15" s="41" t="n">
        <v>3683215</v>
      </c>
      <c r="J15" s="41" t="n">
        <v>8158905</v>
      </c>
      <c r="K15" s="41" t="n">
        <v>17890858</v>
      </c>
      <c r="L15" s="41" t="n">
        <v>61208368</v>
      </c>
      <c r="M15" s="37"/>
      <c r="N15" s="46" t="s">
        <v>38</v>
      </c>
      <c r="O15" s="47" t="n">
        <f aca="false">(O10/$O$10)*100</f>
        <v>100</v>
      </c>
      <c r="P15" s="47" t="n">
        <f aca="false">(P10/$O$10)*100</f>
        <v>100</v>
      </c>
      <c r="Q15" s="47" t="n">
        <f aca="false">(Q10/$O$10)*100</f>
        <v>100</v>
      </c>
      <c r="R15" s="47" t="n">
        <f aca="false">(R10/$O$10)*100</f>
        <v>100</v>
      </c>
      <c r="S15" s="47" t="n">
        <f aca="false">(S10/$O$10)*100</f>
        <v>100</v>
      </c>
      <c r="T15" s="47" t="n">
        <f aca="false">(T10/$O$10)*100</f>
        <v>100</v>
      </c>
      <c r="U15" s="47" t="n">
        <f aca="false">(U10/$O$10)*100</f>
        <v>81.25</v>
      </c>
      <c r="V15" s="47" t="n">
        <f aca="false">(V10/$O$10)*100</f>
        <v>81.25</v>
      </c>
      <c r="W15" s="41" t="n">
        <f aca="false">(W10/$O$10)*100</f>
        <v>56.25</v>
      </c>
      <c r="X15" s="41" t="n">
        <f aca="false">(X10/$O$10)*100</f>
        <v>50</v>
      </c>
      <c r="Y15" s="41" t="n">
        <f aca="false">(Y10/$O$10)*100</f>
        <v>6.25</v>
      </c>
      <c r="Z15" s="11"/>
      <c r="AA15" s="4"/>
    </row>
    <row r="16" customFormat="false" ht="15.75" hidden="false" customHeight="false" outlineLevel="0" collapsed="false">
      <c r="A16" s="35" t="s">
        <v>21</v>
      </c>
      <c r="B16" s="41" t="n">
        <v>175107</v>
      </c>
      <c r="C16" s="41" t="n">
        <v>366179</v>
      </c>
      <c r="D16" s="41" t="n">
        <v>985190</v>
      </c>
      <c r="E16" s="41" t="n">
        <v>2062317</v>
      </c>
      <c r="F16" s="41" t="n">
        <v>4302045</v>
      </c>
      <c r="G16" s="41" t="n">
        <v>11345206</v>
      </c>
      <c r="H16" s="41" t="n">
        <v>23558387</v>
      </c>
      <c r="I16" s="41" t="n">
        <v>49049808</v>
      </c>
      <c r="J16" s="41" t="n">
        <v>129724638</v>
      </c>
      <c r="K16" s="41" t="n">
        <v>149925888</v>
      </c>
      <c r="L16" s="41" t="n">
        <v>1303981907</v>
      </c>
      <c r="M16" s="37"/>
      <c r="N16" s="46" t="s">
        <v>60</v>
      </c>
      <c r="O16" s="47" t="n">
        <f aca="false">(O11/$O$11)*100</f>
        <v>100</v>
      </c>
      <c r="P16" s="47" t="n">
        <f aca="false">(P11/$O$11)*100</f>
        <v>100</v>
      </c>
      <c r="Q16" s="47" t="n">
        <f aca="false">(Q11/$O$11)*100</f>
        <v>100</v>
      </c>
      <c r="R16" s="47" t="n">
        <f aca="false">(R11/$O$11)*100</f>
        <v>100</v>
      </c>
      <c r="S16" s="47" t="n">
        <f aca="false">(S11/$O$11)*100</f>
        <v>100</v>
      </c>
      <c r="T16" s="47" t="n">
        <f aca="false">(T11/$O$11)*100</f>
        <v>100</v>
      </c>
      <c r="U16" s="47" t="n">
        <f aca="false">(U11/$O$11)*100</f>
        <v>88.8888888888889</v>
      </c>
      <c r="V16" s="47" t="n">
        <f aca="false">(V11/$O$11)*100</f>
        <v>88.8888888888889</v>
      </c>
      <c r="W16" s="41" t="n">
        <f aca="false">(W11/$O$11)*100</f>
        <v>77.7777777777778</v>
      </c>
      <c r="X16" s="41" t="n">
        <f aca="false">(X11/$O$11)*100</f>
        <v>66.6666666666667</v>
      </c>
      <c r="Y16" s="41" t="n">
        <f aca="false">(Y11/$O$11)*100</f>
        <v>22.2222222222222</v>
      </c>
      <c r="Z16" s="11"/>
      <c r="AA16" s="4"/>
    </row>
    <row r="17" customFormat="false" ht="15.75" hidden="false" customHeight="false" outlineLevel="0" collapsed="false">
      <c r="A17" s="35" t="s">
        <v>21</v>
      </c>
      <c r="B17" s="41" t="n">
        <v>165268</v>
      </c>
      <c r="C17" s="41" t="n">
        <v>352967</v>
      </c>
      <c r="D17" s="41" t="n">
        <v>907923</v>
      </c>
      <c r="E17" s="41" t="n">
        <v>1914146</v>
      </c>
      <c r="F17" s="41" t="n">
        <v>4042225</v>
      </c>
      <c r="G17" s="41" t="n">
        <v>10464170</v>
      </c>
      <c r="H17" s="41" t="n">
        <v>22012359</v>
      </c>
      <c r="I17" s="41" t="n">
        <v>45334247</v>
      </c>
      <c r="J17" s="41" t="n">
        <v>123402917</v>
      </c>
      <c r="K17" s="41" t="n">
        <v>248004734</v>
      </c>
      <c r="L17" s="41" t="n">
        <v>515479086</v>
      </c>
      <c r="M17" s="37"/>
      <c r="N17" s="46" t="s">
        <v>57</v>
      </c>
      <c r="O17" s="47" t="n">
        <f aca="false">(O12/$O$12)*100</f>
        <v>100</v>
      </c>
      <c r="P17" s="47" t="n">
        <f aca="false">(P12/$O$12)*100</f>
        <v>100</v>
      </c>
      <c r="Q17" s="47" t="n">
        <f aca="false">(Q12/$O$12)*100</f>
        <v>100</v>
      </c>
      <c r="R17" s="47" t="n">
        <f aca="false">(R12/$O$12)*100</f>
        <v>100</v>
      </c>
      <c r="S17" s="47" t="n">
        <f aca="false">(S12/$O$12)*100</f>
        <v>100</v>
      </c>
      <c r="T17" s="47" t="n">
        <f aca="false">(T12/$O$12)*100</f>
        <v>100</v>
      </c>
      <c r="U17" s="47" t="n">
        <f aca="false">(U12/$O$12)*100</f>
        <v>100</v>
      </c>
      <c r="V17" s="47" t="n">
        <f aca="false">(V12/$O$12)*100</f>
        <v>100</v>
      </c>
      <c r="W17" s="41" t="n">
        <f aca="false">(W12/$O$12)*100</f>
        <v>100</v>
      </c>
      <c r="X17" s="41" t="n">
        <f aca="false">(X12/$O$12)*100</f>
        <v>100</v>
      </c>
      <c r="Y17" s="41" t="n">
        <f aca="false">(Y12/$O$12)*100</f>
        <v>33.3333333333333</v>
      </c>
      <c r="Z17" s="11"/>
      <c r="AA17" s="4"/>
    </row>
    <row r="18" customFormat="false" ht="15.75" hidden="false" customHeight="false" outlineLevel="0" collapsed="false">
      <c r="A18" s="35" t="s">
        <v>21</v>
      </c>
      <c r="B18" s="41" t="n">
        <v>149268</v>
      </c>
      <c r="C18" s="41" t="n">
        <v>316167</v>
      </c>
      <c r="D18" s="41" t="n">
        <v>837915</v>
      </c>
      <c r="E18" s="41" t="n">
        <v>1752868</v>
      </c>
      <c r="F18" s="41" t="n">
        <v>3671357</v>
      </c>
      <c r="G18" s="41" t="n">
        <v>9434841</v>
      </c>
      <c r="H18" s="41" t="n">
        <v>19699568</v>
      </c>
      <c r="I18" s="41" t="n">
        <v>41019384</v>
      </c>
      <c r="J18" s="41" t="n">
        <v>108973209</v>
      </c>
      <c r="K18" s="41" t="n">
        <v>222602216</v>
      </c>
      <c r="L18" s="41" t="n">
        <v>244832580</v>
      </c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5"/>
      <c r="X18" s="35"/>
      <c r="Y18" s="35"/>
      <c r="Z18" s="11"/>
      <c r="AA18" s="4"/>
    </row>
    <row r="19" customFormat="false" ht="15.75" hidden="false" customHeight="false" outlineLevel="0" collapsed="false">
      <c r="A19" s="35" t="s">
        <v>21</v>
      </c>
      <c r="B19" s="41" t="n">
        <v>221904</v>
      </c>
      <c r="C19" s="41" t="n">
        <v>469437</v>
      </c>
      <c r="D19" s="41" t="n">
        <v>1093739</v>
      </c>
      <c r="E19" s="41" t="n">
        <v>2643880</v>
      </c>
      <c r="F19" s="41" t="n">
        <v>5334200</v>
      </c>
      <c r="G19" s="41" t="n">
        <v>14706503</v>
      </c>
      <c r="H19" s="41" t="n">
        <v>30402836</v>
      </c>
      <c r="I19" s="41" t="n">
        <v>64243101</v>
      </c>
      <c r="J19" s="41" t="n">
        <v>170588711</v>
      </c>
      <c r="K19" s="41" t="n">
        <v>348148843</v>
      </c>
      <c r="L19" s="41" t="n">
        <v>555545195</v>
      </c>
      <c r="M19" s="37"/>
      <c r="N19" s="37"/>
      <c r="O19" s="46" t="n">
        <v>1000000</v>
      </c>
      <c r="P19" s="46" t="n">
        <v>2000000</v>
      </c>
      <c r="Q19" s="46" t="n">
        <v>5000000</v>
      </c>
      <c r="R19" s="46" t="n">
        <v>10000000</v>
      </c>
      <c r="S19" s="46" t="n">
        <v>20000000</v>
      </c>
      <c r="T19" s="46" t="n">
        <v>50000000</v>
      </c>
      <c r="U19" s="46" t="n">
        <v>100000000</v>
      </c>
      <c r="V19" s="46" t="n">
        <v>200000000</v>
      </c>
      <c r="W19" s="36" t="n">
        <v>500000000</v>
      </c>
      <c r="X19" s="36" t="n">
        <v>1000000000</v>
      </c>
      <c r="Y19" s="36" t="n">
        <v>2000000000</v>
      </c>
      <c r="Z19" s="11"/>
      <c r="AA19" s="4"/>
    </row>
    <row r="20" customFormat="false" ht="15.75" hidden="false" customHeight="false" outlineLevel="0" collapsed="false">
      <c r="A20" s="35" t="s">
        <v>57</v>
      </c>
      <c r="B20" s="41" t="n">
        <v>137725</v>
      </c>
      <c r="C20" s="41" t="n">
        <v>277864</v>
      </c>
      <c r="D20" s="41" t="n">
        <v>719007</v>
      </c>
      <c r="E20" s="41" t="n">
        <v>2613953</v>
      </c>
      <c r="F20" s="41" t="n">
        <v>9475961</v>
      </c>
      <c r="G20" s="41" t="n">
        <v>23767078</v>
      </c>
      <c r="H20" s="41" t="n">
        <v>49062044</v>
      </c>
      <c r="I20" s="41" t="n">
        <v>100140478</v>
      </c>
      <c r="J20" s="41" t="n">
        <v>252055942</v>
      </c>
      <c r="K20" s="41" t="n">
        <v>498810964</v>
      </c>
      <c r="L20" s="41" t="n">
        <v>1486311214</v>
      </c>
      <c r="M20" s="37"/>
      <c r="N20" s="46" t="s">
        <v>21</v>
      </c>
      <c r="O20" s="47" t="n">
        <f aca="false">(O9/68)*100</f>
        <v>57.3529411764706</v>
      </c>
      <c r="P20" s="47" t="n">
        <f aca="false">(P9/68)*100</f>
        <v>57.3529411764706</v>
      </c>
      <c r="Q20" s="47" t="n">
        <f aca="false">(Q9/68)*100</f>
        <v>57.3529411764706</v>
      </c>
      <c r="R20" s="47" t="n">
        <f aca="false">(R9/68)*100</f>
        <v>57.3529411764706</v>
      </c>
      <c r="S20" s="47" t="n">
        <f aca="false">(S9/68)*100</f>
        <v>57.3529411764706</v>
      </c>
      <c r="T20" s="47" t="n">
        <f aca="false">(T9/68)*100</f>
        <v>55.8823529411765</v>
      </c>
      <c r="U20" s="47" t="n">
        <f aca="false">(U9/68)*100</f>
        <v>51.4705882352941</v>
      </c>
      <c r="V20" s="47" t="n">
        <f aca="false">(V9/68)*100</f>
        <v>51.4705882352941</v>
      </c>
      <c r="W20" s="41" t="n">
        <f aca="false">(W9/68)*100</f>
        <v>42.6470588235294</v>
      </c>
      <c r="X20" s="41" t="n">
        <f aca="false">(X9/68)*100</f>
        <v>41.1764705882353</v>
      </c>
      <c r="Y20" s="41" t="n">
        <f aca="false">(Y9/68)*100</f>
        <v>30.8823529411765</v>
      </c>
      <c r="Z20" s="11"/>
      <c r="AA20" s="4"/>
    </row>
    <row r="21" customFormat="false" ht="15.75" hidden="false" customHeight="false" outlineLevel="0" collapsed="false">
      <c r="A21" s="35" t="s">
        <v>38</v>
      </c>
      <c r="B21" s="41" t="n">
        <v>229361</v>
      </c>
      <c r="C21" s="41" t="n">
        <v>521204</v>
      </c>
      <c r="D21" s="41" t="n">
        <v>1652461</v>
      </c>
      <c r="E21" s="41" t="n">
        <v>3898741</v>
      </c>
      <c r="F21" s="41" t="n">
        <v>9020257</v>
      </c>
      <c r="G21" s="41" t="n">
        <v>26643889</v>
      </c>
      <c r="H21" s="41" t="n">
        <v>59988979</v>
      </c>
      <c r="I21" s="41" t="n">
        <v>134154602</v>
      </c>
      <c r="J21" s="41" t="n">
        <v>386932018</v>
      </c>
      <c r="K21" s="41" t="n">
        <v>851548958</v>
      </c>
      <c r="L21" s="35"/>
      <c r="M21" s="37"/>
      <c r="N21" s="46" t="s">
        <v>38</v>
      </c>
      <c r="O21" s="47" t="n">
        <f aca="false">(O10/68)*100</f>
        <v>23.5294117647059</v>
      </c>
      <c r="P21" s="47" t="n">
        <f aca="false">(P10/68)*100</f>
        <v>23.5294117647059</v>
      </c>
      <c r="Q21" s="47" t="n">
        <f aca="false">(Q10/68)*100</f>
        <v>23.5294117647059</v>
      </c>
      <c r="R21" s="47" t="n">
        <f aca="false">(R10/68)*100</f>
        <v>23.5294117647059</v>
      </c>
      <c r="S21" s="47" t="n">
        <f aca="false">(S10/68)*100</f>
        <v>23.5294117647059</v>
      </c>
      <c r="T21" s="47" t="n">
        <f aca="false">(T10/68)*100</f>
        <v>23.5294117647059</v>
      </c>
      <c r="U21" s="47" t="n">
        <f aca="false">(U10/68)*100</f>
        <v>19.1176470588235</v>
      </c>
      <c r="V21" s="47" t="n">
        <f aca="false">(V10/68)*100</f>
        <v>19.1176470588235</v>
      </c>
      <c r="W21" s="41" t="n">
        <f aca="false">(W10/68)*100</f>
        <v>13.2352941176471</v>
      </c>
      <c r="X21" s="41" t="n">
        <f aca="false">(X10/68)*100</f>
        <v>11.7647058823529</v>
      </c>
      <c r="Y21" s="41" t="n">
        <f aca="false">(Y10/68)*100</f>
        <v>1.47058823529412</v>
      </c>
      <c r="Z21" s="11"/>
      <c r="AA21" s="4"/>
    </row>
    <row r="22" customFormat="false" ht="15.75" hidden="false" customHeight="false" outlineLevel="0" collapsed="false">
      <c r="A22" s="35" t="s">
        <v>60</v>
      </c>
      <c r="B22" s="41" t="n">
        <v>274241</v>
      </c>
      <c r="C22" s="41" t="n">
        <v>536869</v>
      </c>
      <c r="D22" s="41" t="n">
        <v>696149962</v>
      </c>
      <c r="E22" s="41" t="n">
        <v>2853199</v>
      </c>
      <c r="F22" s="41" t="n">
        <v>8249873</v>
      </c>
      <c r="G22" s="41" t="n">
        <v>23817193</v>
      </c>
      <c r="H22" s="41" t="n">
        <v>49808180</v>
      </c>
      <c r="I22" s="41" t="n">
        <v>77667327</v>
      </c>
      <c r="J22" s="41" t="n">
        <v>205560944</v>
      </c>
      <c r="K22" s="41" t="n">
        <v>422984096</v>
      </c>
      <c r="L22" s="35"/>
      <c r="M22" s="37"/>
      <c r="N22" s="46" t="s">
        <v>60</v>
      </c>
      <c r="O22" s="47" t="n">
        <f aca="false">(O11/68)*100</f>
        <v>13.2352941176471</v>
      </c>
      <c r="P22" s="47" t="n">
        <f aca="false">(P11/68)*100</f>
        <v>13.2352941176471</v>
      </c>
      <c r="Q22" s="47" t="n">
        <f aca="false">(Q11/68)*100</f>
        <v>13.2352941176471</v>
      </c>
      <c r="R22" s="47" t="n">
        <f aca="false">(R11/68)*100</f>
        <v>13.2352941176471</v>
      </c>
      <c r="S22" s="47" t="n">
        <f aca="false">(S11/68)*100</f>
        <v>13.2352941176471</v>
      </c>
      <c r="T22" s="47" t="n">
        <f aca="false">(T11/68)*100</f>
        <v>13.2352941176471</v>
      </c>
      <c r="U22" s="47" t="n">
        <f aca="false">(U11/68)*100</f>
        <v>11.7647058823529</v>
      </c>
      <c r="V22" s="47" t="n">
        <f aca="false">(V11/68)*100</f>
        <v>11.7647058823529</v>
      </c>
      <c r="W22" s="47" t="n">
        <f aca="false">(W11/68)*100</f>
        <v>10.2941176470588</v>
      </c>
      <c r="X22" s="47" t="n">
        <f aca="false">(X11/68)*100</f>
        <v>8.82352941176471</v>
      </c>
      <c r="Y22" s="47" t="n">
        <f aca="false">(Y11/68)*100</f>
        <v>2.94117647058824</v>
      </c>
      <c r="Z22" s="4"/>
      <c r="AA22" s="4"/>
    </row>
    <row r="23" customFormat="false" ht="15.75" hidden="false" customHeight="false" outlineLevel="0" collapsed="false">
      <c r="A23" s="35" t="s">
        <v>38</v>
      </c>
      <c r="B23" s="41" t="n">
        <v>186339</v>
      </c>
      <c r="C23" s="41" t="n">
        <v>456132</v>
      </c>
      <c r="D23" s="41" t="n">
        <v>1020532</v>
      </c>
      <c r="E23" s="41" t="n">
        <v>2407996</v>
      </c>
      <c r="F23" s="41" t="n">
        <v>5648063</v>
      </c>
      <c r="G23" s="41" t="n">
        <v>16917310</v>
      </c>
      <c r="H23" s="41" t="n">
        <v>37326754</v>
      </c>
      <c r="I23" s="41" t="n">
        <v>88452537</v>
      </c>
      <c r="J23" s="41" t="n">
        <v>246658091</v>
      </c>
      <c r="K23" s="41" t="n">
        <v>549397657</v>
      </c>
      <c r="L23" s="35"/>
      <c r="M23" s="37"/>
      <c r="N23" s="46" t="s">
        <v>57</v>
      </c>
      <c r="O23" s="47" t="n">
        <f aca="false">(O12/68)*100</f>
        <v>4.41176470588235</v>
      </c>
      <c r="P23" s="47" t="n">
        <f aca="false">(P12/68)*100</f>
        <v>4.41176470588235</v>
      </c>
      <c r="Q23" s="47" t="n">
        <f aca="false">(Q12/68)*100</f>
        <v>4.41176470588235</v>
      </c>
      <c r="R23" s="47" t="n">
        <f aca="false">(R12/68)*100</f>
        <v>4.41176470588235</v>
      </c>
      <c r="S23" s="47" t="n">
        <f aca="false">(S12/68)*100</f>
        <v>4.41176470588235</v>
      </c>
      <c r="T23" s="47" t="n">
        <f aca="false">(T12/68)*100</f>
        <v>4.41176470588235</v>
      </c>
      <c r="U23" s="47" t="n">
        <f aca="false">(U12/68)*100</f>
        <v>4.41176470588235</v>
      </c>
      <c r="V23" s="47" t="n">
        <f aca="false">(V12/68)*100</f>
        <v>4.41176470588235</v>
      </c>
      <c r="W23" s="47" t="n">
        <f aca="false">(W12/68)*100</f>
        <v>4.41176470588235</v>
      </c>
      <c r="X23" s="47" t="n">
        <f aca="false">(X12/68)*100</f>
        <v>4.41176470588235</v>
      </c>
      <c r="Y23" s="47" t="n">
        <f aca="false">(Y12/68)*100</f>
        <v>1.47058823529412</v>
      </c>
      <c r="Z23" s="4"/>
      <c r="AA23" s="4"/>
    </row>
    <row r="24" customFormat="false" ht="15.75" hidden="false" customHeight="false" outlineLevel="0" collapsed="false">
      <c r="A24" s="35" t="s">
        <v>38</v>
      </c>
      <c r="B24" s="41" t="n">
        <v>546865</v>
      </c>
      <c r="C24" s="41" t="n">
        <v>1322942</v>
      </c>
      <c r="D24" s="41" t="n">
        <v>2596668</v>
      </c>
      <c r="E24" s="41" t="n">
        <v>6177870</v>
      </c>
      <c r="F24" s="41" t="n">
        <v>14678930</v>
      </c>
      <c r="G24" s="41" t="n">
        <v>54789391</v>
      </c>
      <c r="H24" s="41" t="n">
        <v>110352775</v>
      </c>
      <c r="I24" s="41" t="n">
        <v>242757971</v>
      </c>
      <c r="J24" s="41" t="n">
        <v>677271713</v>
      </c>
      <c r="K24" s="41" t="n">
        <v>1899159827</v>
      </c>
      <c r="L24" s="35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4"/>
      <c r="AA24" s="4"/>
    </row>
    <row r="25" customFormat="false" ht="15.75" hidden="false" customHeight="false" outlineLevel="0" collapsed="false">
      <c r="A25" s="35" t="s">
        <v>65</v>
      </c>
      <c r="B25" s="41" t="n">
        <v>337595</v>
      </c>
      <c r="C25" s="41" t="n">
        <v>771555</v>
      </c>
      <c r="D25" s="41" t="n">
        <v>2121097</v>
      </c>
      <c r="E25" s="41" t="n">
        <v>4621733</v>
      </c>
      <c r="F25" s="41" t="n">
        <v>10775526</v>
      </c>
      <c r="G25" s="41" t="n">
        <v>31800407</v>
      </c>
      <c r="H25" s="41" t="n">
        <v>73625911</v>
      </c>
      <c r="I25" s="41" t="n">
        <v>163965367</v>
      </c>
      <c r="J25" s="41" t="n">
        <v>525976306</v>
      </c>
      <c r="K25" s="41" t="n">
        <v>1188152486</v>
      </c>
      <c r="L25" s="35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4"/>
      <c r="AA25" s="4"/>
    </row>
    <row r="26" customFormat="false" ht="15.75" hidden="false" customHeight="false" outlineLevel="0" collapsed="false">
      <c r="A26" s="35" t="s">
        <v>21</v>
      </c>
      <c r="B26" s="41" t="n">
        <v>229831.0312</v>
      </c>
      <c r="C26" s="41" t="n">
        <v>487877.2188</v>
      </c>
      <c r="D26" s="41" t="n">
        <v>1292172</v>
      </c>
      <c r="E26" s="41" t="n">
        <v>2676850.25</v>
      </c>
      <c r="F26" s="41" t="n">
        <v>5567759.5</v>
      </c>
      <c r="G26" s="41" t="n">
        <v>14605140</v>
      </c>
      <c r="H26" s="41" t="n">
        <v>30218324</v>
      </c>
      <c r="I26" s="41" t="n">
        <v>62439668</v>
      </c>
      <c r="J26" s="41" t="n">
        <v>165186928</v>
      </c>
      <c r="K26" s="41" t="n">
        <v>339187712</v>
      </c>
      <c r="L26" s="41" t="n">
        <v>703949824</v>
      </c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4"/>
      <c r="AA26" s="4"/>
    </row>
    <row r="27" customFormat="false" ht="15.75" hidden="false" customHeight="false" outlineLevel="0" collapsed="false">
      <c r="A27" s="35" t="s">
        <v>21</v>
      </c>
      <c r="B27" s="41" t="n">
        <v>227488.4688</v>
      </c>
      <c r="C27" s="41" t="n">
        <v>486672.75</v>
      </c>
      <c r="D27" s="41" t="n">
        <v>1285879.25</v>
      </c>
      <c r="E27" s="41" t="n">
        <v>2683458.75</v>
      </c>
      <c r="F27" s="41" t="n">
        <v>5557786</v>
      </c>
      <c r="G27" s="41" t="n">
        <v>14560461</v>
      </c>
      <c r="H27" s="41" t="n">
        <v>30179634</v>
      </c>
      <c r="I27" s="41" t="n">
        <v>62339836</v>
      </c>
      <c r="J27" s="41" t="n">
        <v>165002992</v>
      </c>
      <c r="K27" s="41" t="n">
        <v>338280096</v>
      </c>
      <c r="L27" s="41" t="n">
        <v>705462784</v>
      </c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4"/>
      <c r="AA27" s="4"/>
    </row>
    <row r="28" customFormat="false" ht="15.75" hidden="false" customHeight="false" outlineLevel="0" collapsed="false">
      <c r="A28" s="35" t="s">
        <v>21</v>
      </c>
      <c r="B28" s="41" t="n">
        <v>229519.7344</v>
      </c>
      <c r="C28" s="41" t="n">
        <v>486015.9375</v>
      </c>
      <c r="D28" s="41" t="n">
        <v>1282387.25</v>
      </c>
      <c r="E28" s="41" t="n">
        <v>2679606.75</v>
      </c>
      <c r="F28" s="41" t="n">
        <v>5557787</v>
      </c>
      <c r="G28" s="41" t="n">
        <v>14576433</v>
      </c>
      <c r="H28" s="41" t="n">
        <v>30178108</v>
      </c>
      <c r="I28" s="41" t="n">
        <v>63643020</v>
      </c>
      <c r="J28" s="41" t="n">
        <v>169002208</v>
      </c>
      <c r="K28" s="41" t="n">
        <v>338386400</v>
      </c>
      <c r="L28" s="41" t="n">
        <v>699660992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4"/>
      <c r="AA28" s="4"/>
    </row>
    <row r="29" customFormat="false" ht="15.75" hidden="false" customHeight="false" outlineLevel="0" collapsed="false">
      <c r="A29" s="35" t="s">
        <v>21</v>
      </c>
      <c r="B29" s="41" t="n">
        <v>227520.5156</v>
      </c>
      <c r="C29" s="41" t="n">
        <v>485973.8125</v>
      </c>
      <c r="D29" s="41" t="n">
        <v>1275284.75</v>
      </c>
      <c r="E29" s="41" t="n">
        <v>2682941.75</v>
      </c>
      <c r="F29" s="41" t="n">
        <v>5564303.5</v>
      </c>
      <c r="G29" s="41" t="n">
        <v>14558455</v>
      </c>
      <c r="H29" s="41" t="n">
        <v>30130120</v>
      </c>
      <c r="I29" s="41" t="n">
        <v>62423476</v>
      </c>
      <c r="J29" s="41" t="n">
        <v>164998432</v>
      </c>
      <c r="K29" s="41" t="n">
        <v>338575904</v>
      </c>
      <c r="L29" s="41" t="n">
        <v>701642496</v>
      </c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4"/>
      <c r="AA29" s="4"/>
    </row>
    <row r="30" customFormat="false" ht="15.75" hidden="false" customHeight="false" outlineLevel="0" collapsed="false">
      <c r="A30" s="35" t="s">
        <v>21</v>
      </c>
      <c r="B30" s="41" t="n">
        <v>230321.6094</v>
      </c>
      <c r="C30" s="41" t="n">
        <v>499491.0625</v>
      </c>
      <c r="D30" s="41" t="n">
        <v>1285787</v>
      </c>
      <c r="E30" s="41" t="n">
        <v>2687223.25</v>
      </c>
      <c r="F30" s="41" t="n">
        <v>5556806</v>
      </c>
      <c r="G30" s="41" t="n">
        <v>14561262</v>
      </c>
      <c r="H30" s="41" t="n">
        <v>30104626</v>
      </c>
      <c r="I30" s="41" t="n">
        <v>62388120</v>
      </c>
      <c r="J30" s="41" t="n">
        <v>165064256</v>
      </c>
      <c r="K30" s="41" t="n">
        <v>338204288</v>
      </c>
      <c r="L30" s="41" t="n">
        <v>701443136</v>
      </c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4"/>
      <c r="AA30" s="4"/>
    </row>
    <row r="31" customFormat="false" ht="15.75" hidden="false" customHeight="false" outlineLevel="0" collapsed="false">
      <c r="A31" s="35" t="s">
        <v>38</v>
      </c>
      <c r="B31" s="41" t="n">
        <v>39448</v>
      </c>
      <c r="C31" s="41" t="n">
        <v>54800</v>
      </c>
      <c r="D31" s="41" t="n">
        <v>160005</v>
      </c>
      <c r="E31" s="41" t="n">
        <v>248937</v>
      </c>
      <c r="F31" s="41" t="n">
        <v>592260</v>
      </c>
      <c r="G31" s="41" t="n">
        <v>1345386</v>
      </c>
      <c r="H31" s="41" t="n">
        <v>8618298</v>
      </c>
      <c r="I31" s="41" t="n">
        <v>8618298</v>
      </c>
      <c r="J31" s="35"/>
      <c r="K31" s="35"/>
      <c r="L31" s="35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4"/>
      <c r="AA31" s="4"/>
    </row>
    <row r="32" customFormat="false" ht="15.75" hidden="false" customHeight="false" outlineLevel="0" collapsed="false">
      <c r="A32" s="35" t="s">
        <v>21</v>
      </c>
      <c r="B32" s="41" t="n">
        <v>174512</v>
      </c>
      <c r="C32" s="41" t="n">
        <v>367151</v>
      </c>
      <c r="D32" s="41" t="n">
        <v>978120</v>
      </c>
      <c r="E32" s="41" t="n">
        <v>2058115</v>
      </c>
      <c r="F32" s="41" t="n">
        <v>4301665</v>
      </c>
      <c r="G32" s="41" t="n">
        <v>11335197</v>
      </c>
      <c r="H32" s="41" t="n">
        <v>23484244</v>
      </c>
      <c r="I32" s="41" t="n">
        <v>48928814</v>
      </c>
      <c r="J32" s="41" t="n">
        <v>128561275</v>
      </c>
      <c r="K32" s="41" t="n">
        <v>149465500</v>
      </c>
      <c r="L32" s="41" t="n">
        <v>1119030008</v>
      </c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4"/>
      <c r="AA32" s="4"/>
    </row>
    <row r="33" customFormat="false" ht="15.75" hidden="false" customHeight="false" outlineLevel="0" collapsed="false">
      <c r="A33" s="35" t="s">
        <v>60</v>
      </c>
      <c r="B33" s="48" t="n">
        <v>329135</v>
      </c>
      <c r="C33" s="48" t="n">
        <v>474630</v>
      </c>
      <c r="D33" s="48" t="n">
        <v>1249101</v>
      </c>
      <c r="E33" s="48" t="n">
        <v>2603638</v>
      </c>
      <c r="F33" s="48" t="n">
        <v>7455451</v>
      </c>
      <c r="G33" s="48" t="n">
        <v>28802848</v>
      </c>
      <c r="H33" s="49"/>
      <c r="I33" s="49"/>
      <c r="J33" s="49"/>
      <c r="K33" s="49"/>
      <c r="L33" s="35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4"/>
      <c r="AA33" s="4"/>
    </row>
    <row r="34" customFormat="false" ht="15.75" hidden="false" customHeight="false" outlineLevel="0" collapsed="false">
      <c r="A34" s="35" t="s">
        <v>21</v>
      </c>
      <c r="B34" s="41" t="n">
        <v>78896.1016</v>
      </c>
      <c r="C34" s="41" t="n">
        <v>165789.2031</v>
      </c>
      <c r="D34" s="41" t="n">
        <v>439094.3125</v>
      </c>
      <c r="E34" s="41" t="n">
        <v>917925.3125</v>
      </c>
      <c r="F34" s="41" t="n">
        <v>1910948.375</v>
      </c>
      <c r="G34" s="41" t="n">
        <v>5147389</v>
      </c>
      <c r="H34" s="41" t="n">
        <v>10635622</v>
      </c>
      <c r="I34" s="41" t="n">
        <v>21888350</v>
      </c>
      <c r="J34" s="41" t="n">
        <v>59015344</v>
      </c>
      <c r="K34" s="41" t="n">
        <v>117846448</v>
      </c>
      <c r="L34" s="35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4"/>
      <c r="AA34" s="4"/>
    </row>
    <row r="35" customFormat="false" ht="15.75" hidden="false" customHeight="false" outlineLevel="0" collapsed="false">
      <c r="A35" s="35" t="s">
        <v>21</v>
      </c>
      <c r="B35" s="41" t="n">
        <v>97943.5</v>
      </c>
      <c r="C35" s="41" t="n">
        <v>175617.9062</v>
      </c>
      <c r="D35" s="41" t="n">
        <v>451353.9062</v>
      </c>
      <c r="E35" s="41" t="n">
        <v>1024692.4375</v>
      </c>
      <c r="F35" s="41" t="n">
        <v>1987724.125</v>
      </c>
      <c r="G35" s="41" t="n">
        <v>5372509.5</v>
      </c>
      <c r="H35" s="41" t="n">
        <v>10557757</v>
      </c>
      <c r="I35" s="41" t="n">
        <v>21587500</v>
      </c>
      <c r="J35" s="41" t="n">
        <v>56507128</v>
      </c>
      <c r="K35" s="41" t="n">
        <v>115832568</v>
      </c>
      <c r="L35" s="35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4"/>
      <c r="AA35" s="4"/>
    </row>
    <row r="36" customFormat="false" ht="15.75" hidden="false" customHeight="false" outlineLevel="0" collapsed="false">
      <c r="A36" s="35" t="s">
        <v>21</v>
      </c>
      <c r="B36" s="41" t="n">
        <v>99164.2031</v>
      </c>
      <c r="C36" s="41" t="n">
        <v>214275.5156</v>
      </c>
      <c r="D36" s="41" t="n">
        <v>511148.9375</v>
      </c>
      <c r="E36" s="41" t="n">
        <v>977726</v>
      </c>
      <c r="F36" s="41" t="n">
        <v>1962764.375</v>
      </c>
      <c r="G36" s="41" t="n">
        <v>5024907</v>
      </c>
      <c r="H36" s="41" t="n">
        <v>10313288</v>
      </c>
      <c r="I36" s="41" t="n">
        <v>21459266</v>
      </c>
      <c r="J36" s="41" t="n">
        <v>56470592</v>
      </c>
      <c r="K36" s="41" t="n">
        <v>114947440</v>
      </c>
      <c r="L36" s="35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4"/>
      <c r="AA36" s="4"/>
    </row>
    <row r="37" customFormat="false" ht="15.75" hidden="false" customHeight="false" outlineLevel="0" collapsed="false">
      <c r="A37" s="35" t="s">
        <v>21</v>
      </c>
      <c r="B37" s="41" t="n">
        <v>100216.9062</v>
      </c>
      <c r="C37" s="41" t="n">
        <v>193399.5</v>
      </c>
      <c r="D37" s="41" t="n">
        <v>498692.9062</v>
      </c>
      <c r="E37" s="41" t="n">
        <v>992894.5625</v>
      </c>
      <c r="F37" s="41" t="n">
        <v>1939478.375</v>
      </c>
      <c r="G37" s="41" t="n">
        <v>5012020</v>
      </c>
      <c r="H37" s="41" t="n">
        <v>10341325</v>
      </c>
      <c r="I37" s="41" t="n">
        <v>21488192</v>
      </c>
      <c r="J37" s="41" t="n">
        <v>56383636</v>
      </c>
      <c r="K37" s="41" t="n">
        <v>115369512</v>
      </c>
      <c r="L37" s="35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4"/>
      <c r="AA37" s="4"/>
    </row>
    <row r="38" customFormat="false" ht="15.75" hidden="false" customHeight="false" outlineLevel="0" collapsed="false">
      <c r="A38" s="35" t="s">
        <v>21</v>
      </c>
      <c r="B38" s="41" t="n">
        <v>104545.5</v>
      </c>
      <c r="C38" s="41" t="n">
        <v>211222.6094</v>
      </c>
      <c r="D38" s="41" t="n">
        <v>547245.625</v>
      </c>
      <c r="E38" s="41" t="n">
        <v>1002603.3125</v>
      </c>
      <c r="F38" s="41" t="n">
        <v>1958611.375</v>
      </c>
      <c r="G38" s="41" t="n">
        <v>5059192.5</v>
      </c>
      <c r="H38" s="41" t="n">
        <v>10359204</v>
      </c>
      <c r="I38" s="41" t="n">
        <v>21424408</v>
      </c>
      <c r="J38" s="41" t="n">
        <v>56466740</v>
      </c>
      <c r="K38" s="41" t="n">
        <v>115236048</v>
      </c>
      <c r="L38" s="35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4"/>
      <c r="AA38" s="4"/>
    </row>
    <row r="39" customFormat="false" ht="15.75" hidden="false" customHeight="false" outlineLevel="0" collapsed="false">
      <c r="A39" s="35" t="s">
        <v>38</v>
      </c>
      <c r="B39" s="41" t="n">
        <v>477467</v>
      </c>
      <c r="C39" s="41" t="n">
        <v>1033653</v>
      </c>
      <c r="D39" s="41" t="n">
        <v>2798567</v>
      </c>
      <c r="E39" s="41" t="n">
        <v>5590349</v>
      </c>
      <c r="F39" s="41" t="n">
        <v>12963731</v>
      </c>
      <c r="G39" s="41" t="n">
        <v>40036133</v>
      </c>
      <c r="H39" s="41" t="n">
        <v>9099521</v>
      </c>
      <c r="I39" s="41" t="n">
        <v>211132229</v>
      </c>
      <c r="J39" s="41" t="n">
        <v>617925584</v>
      </c>
      <c r="K39" s="41" t="n">
        <v>1388693151</v>
      </c>
      <c r="L39" s="35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4"/>
      <c r="AA39" s="4"/>
    </row>
    <row r="40" customFormat="false" ht="15.75" hidden="false" customHeight="false" outlineLevel="0" collapsed="false">
      <c r="A40" s="35" t="s">
        <v>21</v>
      </c>
      <c r="B40" s="41" t="n">
        <v>13965</v>
      </c>
      <c r="C40" s="41" t="n">
        <v>25900</v>
      </c>
      <c r="D40" s="41" t="n">
        <v>112259</v>
      </c>
      <c r="E40" s="41" t="n">
        <v>159574</v>
      </c>
      <c r="F40" s="41" t="n">
        <v>412660</v>
      </c>
      <c r="G40" s="41" t="n">
        <v>585073</v>
      </c>
      <c r="H40" s="41" t="n">
        <v>1401742</v>
      </c>
      <c r="I40" s="41" t="n">
        <v>3133342</v>
      </c>
      <c r="J40" s="35"/>
      <c r="K40" s="35"/>
      <c r="L40" s="35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4"/>
      <c r="AA40" s="4"/>
    </row>
    <row r="41" customFormat="false" ht="15.75" hidden="false" customHeight="false" outlineLevel="0" collapsed="false">
      <c r="A41" s="35" t="s">
        <v>38</v>
      </c>
      <c r="B41" s="41" t="n">
        <v>692547</v>
      </c>
      <c r="C41" s="41" t="n">
        <v>1623607</v>
      </c>
      <c r="D41" s="41" t="n">
        <v>4703644</v>
      </c>
      <c r="E41" s="41" t="n">
        <v>10954961</v>
      </c>
      <c r="F41" s="41" t="n">
        <v>23068301</v>
      </c>
      <c r="G41" s="41" t="n">
        <v>63181294</v>
      </c>
      <c r="H41" s="48" t="n">
        <v>141054880</v>
      </c>
      <c r="I41" s="48" t="n">
        <v>299559870</v>
      </c>
      <c r="J41" s="35"/>
      <c r="K41" s="35"/>
      <c r="L41" s="35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4"/>
      <c r="AA41" s="4"/>
    </row>
    <row r="42" customFormat="false" ht="15.75" hidden="false" customHeight="false" outlineLevel="0" collapsed="false">
      <c r="A42" s="35" t="s">
        <v>21</v>
      </c>
      <c r="B42" s="41" t="n">
        <v>441554</v>
      </c>
      <c r="C42" s="41" t="n">
        <v>1003174</v>
      </c>
      <c r="D42" s="41" t="n">
        <v>2569098</v>
      </c>
      <c r="E42" s="41" t="n">
        <v>6155514</v>
      </c>
      <c r="F42" s="41" t="n">
        <v>13503465</v>
      </c>
      <c r="G42" s="41" t="n">
        <v>34241426</v>
      </c>
      <c r="H42" s="41" t="n">
        <v>65861936</v>
      </c>
      <c r="I42" s="41" t="n">
        <v>139467235</v>
      </c>
      <c r="J42" s="35"/>
      <c r="K42" s="35"/>
      <c r="L42" s="35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4"/>
      <c r="AA42" s="4"/>
    </row>
    <row r="43" customFormat="false" ht="15.75" hidden="false" customHeight="false" outlineLevel="0" collapsed="false">
      <c r="A43" s="35" t="s">
        <v>21</v>
      </c>
      <c r="B43" s="41" t="n">
        <v>136628</v>
      </c>
      <c r="C43" s="41" t="n">
        <v>290435</v>
      </c>
      <c r="D43" s="41" t="n">
        <v>772442</v>
      </c>
      <c r="E43" s="41" t="n">
        <v>1626797</v>
      </c>
      <c r="F43" s="41" t="n">
        <v>3328747</v>
      </c>
      <c r="G43" s="35"/>
      <c r="H43" s="35"/>
      <c r="I43" s="35"/>
      <c r="J43" s="35"/>
      <c r="K43" s="35"/>
      <c r="L43" s="35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4"/>
      <c r="AA43" s="4"/>
    </row>
    <row r="44" customFormat="false" ht="15.75" hidden="false" customHeight="false" outlineLevel="0" collapsed="false">
      <c r="A44" s="35" t="s">
        <v>38</v>
      </c>
      <c r="B44" s="41" t="n">
        <v>362155</v>
      </c>
      <c r="C44" s="41" t="n">
        <v>760996</v>
      </c>
      <c r="D44" s="41" t="n">
        <v>2312698</v>
      </c>
      <c r="E44" s="41" t="n">
        <v>5146398</v>
      </c>
      <c r="F44" s="41" t="n">
        <v>11501778</v>
      </c>
      <c r="G44" s="41" t="n">
        <v>33178694</v>
      </c>
      <c r="H44" s="41" t="n">
        <v>74304229</v>
      </c>
      <c r="I44" s="41" t="n">
        <v>164208779</v>
      </c>
      <c r="J44" s="41" t="n">
        <v>499045825</v>
      </c>
      <c r="K44" s="41" t="n">
        <v>1096440612</v>
      </c>
      <c r="L44" s="41" t="n">
        <v>2229310337</v>
      </c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4"/>
      <c r="AA44" s="4"/>
    </row>
    <row r="45" customFormat="false" ht="15.75" hidden="false" customHeight="false" outlineLevel="0" collapsed="false">
      <c r="A45" s="35" t="s">
        <v>21</v>
      </c>
      <c r="B45" s="41" t="n">
        <v>144092</v>
      </c>
      <c r="C45" s="41" t="n">
        <v>317007</v>
      </c>
      <c r="D45" s="41" t="n">
        <v>794076</v>
      </c>
      <c r="E45" s="41" t="n">
        <v>1647932</v>
      </c>
      <c r="F45" s="41" t="n">
        <v>3461092</v>
      </c>
      <c r="G45" s="41" t="n">
        <v>9133795</v>
      </c>
      <c r="H45" s="41" t="n">
        <v>18924644</v>
      </c>
      <c r="I45" s="41" t="n">
        <v>39286971</v>
      </c>
      <c r="J45" s="41" t="n">
        <v>104058819</v>
      </c>
      <c r="K45" s="41" t="n">
        <v>215115017</v>
      </c>
      <c r="L45" s="41" t="n">
        <v>153731855</v>
      </c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4"/>
      <c r="AA45" s="4"/>
    </row>
    <row r="46" customFormat="false" ht="15.75" hidden="false" customHeight="false" outlineLevel="0" collapsed="false">
      <c r="A46" s="35" t="s">
        <v>21</v>
      </c>
      <c r="B46" s="41" t="n">
        <v>134073</v>
      </c>
      <c r="C46" s="41" t="n">
        <v>279221</v>
      </c>
      <c r="D46" s="41" t="n">
        <v>766386</v>
      </c>
      <c r="E46" s="41" t="n">
        <v>1649013</v>
      </c>
      <c r="F46" s="41" t="n">
        <v>3355292</v>
      </c>
      <c r="G46" s="41" t="n">
        <v>8827120</v>
      </c>
      <c r="H46" s="41" t="n">
        <v>18378032</v>
      </c>
      <c r="I46" s="41" t="n">
        <v>38756000</v>
      </c>
      <c r="J46" s="35"/>
      <c r="K46" s="35"/>
      <c r="L46" s="35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4"/>
      <c r="AA46" s="4"/>
    </row>
    <row r="47" customFormat="false" ht="15.75" hidden="false" customHeight="false" outlineLevel="0" collapsed="false">
      <c r="A47" s="35" t="s">
        <v>38</v>
      </c>
      <c r="B47" s="41" t="n">
        <v>509261</v>
      </c>
      <c r="C47" s="41" t="n">
        <v>1084650</v>
      </c>
      <c r="D47" s="41" t="n">
        <v>3071038</v>
      </c>
      <c r="E47" s="41" t="n">
        <v>6975904</v>
      </c>
      <c r="F47" s="41" t="n">
        <v>14830836</v>
      </c>
      <c r="G47" s="41" t="n">
        <v>38415025</v>
      </c>
      <c r="H47" s="41" t="n">
        <v>79510253</v>
      </c>
      <c r="I47" s="35"/>
      <c r="J47" s="35"/>
      <c r="K47" s="35"/>
      <c r="L47" s="35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4"/>
      <c r="AA47" s="4"/>
    </row>
    <row r="48" customFormat="false" ht="15.75" hidden="false" customHeight="false" outlineLevel="0" collapsed="false">
      <c r="A48" s="35" t="s">
        <v>38</v>
      </c>
      <c r="B48" s="41" t="n">
        <v>1265271</v>
      </c>
      <c r="C48" s="41" t="n">
        <v>3381324</v>
      </c>
      <c r="D48" s="41" t="n">
        <v>9591723</v>
      </c>
      <c r="E48" s="41" t="n">
        <v>19618262</v>
      </c>
      <c r="F48" s="41" t="n">
        <v>54413159</v>
      </c>
      <c r="G48" s="41" t="n">
        <v>177398466</v>
      </c>
      <c r="H48" s="41" t="n">
        <v>420830047</v>
      </c>
      <c r="I48" s="41" t="n">
        <v>909547724</v>
      </c>
      <c r="J48" s="35"/>
      <c r="K48" s="35"/>
      <c r="L48" s="35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4"/>
      <c r="AA48" s="4"/>
    </row>
    <row r="49" customFormat="false" ht="15.75" hidden="false" customHeight="false" outlineLevel="0" collapsed="false">
      <c r="A49" s="35" t="s">
        <v>60</v>
      </c>
      <c r="B49" s="41" t="n">
        <v>576764</v>
      </c>
      <c r="C49" s="41" t="n">
        <v>1244587</v>
      </c>
      <c r="D49" s="41" t="n">
        <v>3348087</v>
      </c>
      <c r="E49" s="41" t="n">
        <v>7661274</v>
      </c>
      <c r="F49" s="41" t="n">
        <v>14468815</v>
      </c>
      <c r="G49" s="41" t="n">
        <v>40430510</v>
      </c>
      <c r="H49" s="41" t="n">
        <v>81057215</v>
      </c>
      <c r="I49" s="35"/>
      <c r="J49" s="35"/>
      <c r="K49" s="35"/>
      <c r="L49" s="35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4"/>
      <c r="AA49" s="4"/>
    </row>
    <row r="50" customFormat="false" ht="15.75" hidden="false" customHeight="false" outlineLevel="0" collapsed="false">
      <c r="A50" s="35" t="s">
        <v>21</v>
      </c>
      <c r="B50" s="41" t="n">
        <v>146033</v>
      </c>
      <c r="C50" s="41" t="n">
        <v>309070</v>
      </c>
      <c r="D50" s="41" t="n">
        <v>827186</v>
      </c>
      <c r="E50" s="41" t="n">
        <v>1710679</v>
      </c>
      <c r="F50" s="41" t="n">
        <v>3474269</v>
      </c>
      <c r="G50" s="41" t="n">
        <v>8997292</v>
      </c>
      <c r="H50" s="41" t="n">
        <v>19084114</v>
      </c>
      <c r="I50" s="41" t="n">
        <v>39577593</v>
      </c>
      <c r="J50" s="35"/>
      <c r="K50" s="35"/>
      <c r="L50" s="3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4"/>
      <c r="AA50" s="4"/>
    </row>
    <row r="51" customFormat="false" ht="15.75" hidden="false" customHeight="false" outlineLevel="0" collapsed="false">
      <c r="A51" s="35" t="s">
        <v>38</v>
      </c>
      <c r="B51" s="41" t="n">
        <v>942840</v>
      </c>
      <c r="C51" s="41" t="n">
        <v>2458614</v>
      </c>
      <c r="D51" s="41" t="n">
        <v>7804200</v>
      </c>
      <c r="E51" s="41" t="n">
        <v>17863092</v>
      </c>
      <c r="F51" s="41" t="n">
        <v>41867388</v>
      </c>
      <c r="G51" s="41" t="n">
        <v>128189704</v>
      </c>
      <c r="H51" s="41" t="n">
        <v>306216343</v>
      </c>
      <c r="I51" s="41" t="n">
        <v>699317426</v>
      </c>
      <c r="J51" s="35"/>
      <c r="K51" s="35"/>
      <c r="L51" s="3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4"/>
      <c r="AA51" s="4"/>
    </row>
    <row r="52" customFormat="false" ht="15.75" hidden="false" customHeight="false" outlineLevel="0" collapsed="false">
      <c r="A52" s="35" t="s">
        <v>21</v>
      </c>
      <c r="B52" s="41" t="n">
        <v>161823</v>
      </c>
      <c r="C52" s="41" t="n">
        <v>312273</v>
      </c>
      <c r="D52" s="41" t="n">
        <v>787599</v>
      </c>
      <c r="E52" s="41" t="n">
        <v>1646729</v>
      </c>
      <c r="F52" s="41" t="n">
        <v>3418258</v>
      </c>
      <c r="G52" s="41" t="n">
        <v>9159992</v>
      </c>
      <c r="H52" s="41" t="n">
        <v>18750440</v>
      </c>
      <c r="I52" s="41" t="n">
        <v>39197087</v>
      </c>
      <c r="J52" s="41" t="n">
        <v>104967783</v>
      </c>
      <c r="K52" s="41" t="n">
        <v>216217521</v>
      </c>
      <c r="L52" s="41" t="n">
        <v>437493965</v>
      </c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4"/>
      <c r="AA52" s="4"/>
    </row>
    <row r="53" customFormat="false" ht="15.75" hidden="false" customHeight="false" outlineLevel="0" collapsed="false">
      <c r="A53" s="35" t="s">
        <v>38</v>
      </c>
      <c r="B53" s="41" t="n">
        <v>391516</v>
      </c>
      <c r="C53" s="41" t="n">
        <v>892863</v>
      </c>
      <c r="D53" s="41" t="n">
        <v>2596371</v>
      </c>
      <c r="E53" s="41" t="n">
        <v>6048387</v>
      </c>
      <c r="F53" s="41" t="n">
        <v>13824093</v>
      </c>
      <c r="G53" s="41" t="n">
        <v>41643494</v>
      </c>
      <c r="H53" s="41" t="n">
        <v>92966304</v>
      </c>
      <c r="I53" s="41" t="n">
        <v>209194701</v>
      </c>
      <c r="J53" s="41" t="n">
        <v>586273992</v>
      </c>
      <c r="K53" s="41" t="n">
        <v>1295774700</v>
      </c>
      <c r="L53" s="35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4"/>
      <c r="AA53" s="4"/>
    </row>
    <row r="54" customFormat="false" ht="15.75" hidden="false" customHeight="false" outlineLevel="0" collapsed="false">
      <c r="A54" s="35" t="s">
        <v>38</v>
      </c>
      <c r="B54" s="41" t="n">
        <v>454034</v>
      </c>
      <c r="C54" s="41" t="n">
        <v>976073</v>
      </c>
      <c r="D54" s="41" t="n">
        <v>2588197</v>
      </c>
      <c r="E54" s="41" t="n">
        <v>5840445</v>
      </c>
      <c r="F54" s="41" t="n">
        <v>13095997</v>
      </c>
      <c r="G54" s="41" t="n">
        <v>38099899</v>
      </c>
      <c r="H54" s="41" t="n">
        <v>84944197</v>
      </c>
      <c r="I54" s="41" t="n">
        <v>184470595</v>
      </c>
      <c r="J54" s="35"/>
      <c r="K54" s="35"/>
      <c r="L54" s="3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4"/>
      <c r="AA54" s="4"/>
    </row>
    <row r="55" customFormat="false" ht="15.75" hidden="false" customHeight="false" outlineLevel="0" collapsed="false">
      <c r="A55" s="35" t="s">
        <v>21</v>
      </c>
      <c r="B55" s="41" t="n">
        <v>847453</v>
      </c>
      <c r="C55" s="41" t="n">
        <v>1708743</v>
      </c>
      <c r="D55" s="41" t="n">
        <v>4752063</v>
      </c>
      <c r="E55" s="41" t="n">
        <v>9917534</v>
      </c>
      <c r="F55" s="41" t="n">
        <v>20025203</v>
      </c>
      <c r="G55" s="41" t="n">
        <v>53432599</v>
      </c>
      <c r="H55" s="41" t="n">
        <v>111811621</v>
      </c>
      <c r="I55" s="35"/>
      <c r="J55" s="35"/>
      <c r="K55" s="35"/>
      <c r="L55" s="35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4"/>
      <c r="AA55" s="4"/>
    </row>
    <row r="56" customFormat="false" ht="15.75" hidden="false" customHeight="false" outlineLevel="0" collapsed="false">
      <c r="A56" s="35" t="s">
        <v>21</v>
      </c>
      <c r="B56" s="41" t="n">
        <v>12915</v>
      </c>
      <c r="C56" s="41" t="n">
        <v>20987</v>
      </c>
      <c r="D56" s="41" t="n">
        <v>93685</v>
      </c>
      <c r="E56" s="41" t="n">
        <v>130222</v>
      </c>
      <c r="F56" s="41" t="n">
        <v>337362</v>
      </c>
      <c r="G56" s="41" t="n">
        <v>501533</v>
      </c>
      <c r="H56" s="41" t="n">
        <v>1103452</v>
      </c>
      <c r="I56" s="41" t="n">
        <v>2518543</v>
      </c>
      <c r="J56" s="35"/>
      <c r="K56" s="35"/>
      <c r="L56" s="3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4"/>
      <c r="AA56" s="4"/>
    </row>
    <row r="57" customFormat="false" ht="15.75" hidden="false" customHeight="false" outlineLevel="0" collapsed="false">
      <c r="A57" s="35" t="s">
        <v>60</v>
      </c>
      <c r="B57" s="41" t="n">
        <v>179217</v>
      </c>
      <c r="C57" s="41" t="n">
        <v>371637</v>
      </c>
      <c r="D57" s="41" t="n">
        <v>974334</v>
      </c>
      <c r="E57" s="41" t="n">
        <v>2055822</v>
      </c>
      <c r="F57" s="41" t="n">
        <v>4237086</v>
      </c>
      <c r="G57" s="41" t="n">
        <v>11092807</v>
      </c>
      <c r="H57" s="41" t="n">
        <v>23033515</v>
      </c>
      <c r="I57" s="41" t="n">
        <v>47726277</v>
      </c>
      <c r="J57" s="41" t="n">
        <v>125243113</v>
      </c>
      <c r="K57" s="41" t="n">
        <v>386588995</v>
      </c>
      <c r="L57" s="35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4"/>
      <c r="AA57" s="4"/>
    </row>
    <row r="58" customFormat="false" ht="15.75" hidden="false" customHeight="false" outlineLevel="0" collapsed="false">
      <c r="A58" s="35" t="s">
        <v>21</v>
      </c>
      <c r="B58" s="41" t="n">
        <v>459203</v>
      </c>
      <c r="C58" s="41" t="n">
        <v>1101479</v>
      </c>
      <c r="D58" s="41" t="n">
        <v>2866037</v>
      </c>
      <c r="E58" s="41" t="n">
        <v>5975147</v>
      </c>
      <c r="F58" s="41" t="n">
        <v>12732579</v>
      </c>
      <c r="G58" s="41" t="n">
        <v>33658465</v>
      </c>
      <c r="H58" s="41" t="n">
        <v>70203176</v>
      </c>
      <c r="I58" s="35"/>
      <c r="J58" s="35"/>
      <c r="K58" s="35"/>
      <c r="L58" s="35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4"/>
      <c r="AA58" s="4"/>
    </row>
    <row r="59" customFormat="false" ht="15.75" hidden="false" customHeight="false" outlineLevel="0" collapsed="false">
      <c r="A59" s="35" t="s">
        <v>60</v>
      </c>
      <c r="B59" s="41" t="n">
        <v>336946</v>
      </c>
      <c r="C59" s="41" t="n">
        <v>686772</v>
      </c>
      <c r="D59" s="41" t="n">
        <v>1915018</v>
      </c>
      <c r="E59" s="41" t="n">
        <v>4203387</v>
      </c>
      <c r="F59" s="41" t="n">
        <v>8060375</v>
      </c>
      <c r="G59" s="41" t="n">
        <v>19464496</v>
      </c>
      <c r="H59" s="41" t="n">
        <v>39885001</v>
      </c>
      <c r="I59" s="35" t="n">
        <v>85118012</v>
      </c>
      <c r="J59" s="35"/>
      <c r="K59" s="35"/>
      <c r="L59" s="35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4"/>
      <c r="AA59" s="4"/>
    </row>
    <row r="60" customFormat="false" ht="15.75" hidden="false" customHeight="false" outlineLevel="0" collapsed="false">
      <c r="A60" s="35" t="s">
        <v>60</v>
      </c>
      <c r="B60" s="41" t="n">
        <v>780247</v>
      </c>
      <c r="C60" s="41" t="n">
        <v>1576411</v>
      </c>
      <c r="D60" s="41" t="n">
        <v>4228340</v>
      </c>
      <c r="E60" s="41" t="n">
        <v>8829844</v>
      </c>
      <c r="F60" s="41" t="n">
        <v>17495545</v>
      </c>
      <c r="G60" s="41" t="n">
        <v>49282866</v>
      </c>
      <c r="H60" s="41" t="n">
        <v>100227906</v>
      </c>
      <c r="I60" s="35"/>
      <c r="J60" s="35"/>
      <c r="K60" s="35"/>
      <c r="L60" s="35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4"/>
      <c r="AA60" s="4"/>
    </row>
    <row r="61" customFormat="false" ht="15.75" hidden="false" customHeight="false" outlineLevel="0" collapsed="false">
      <c r="A61" s="35" t="s">
        <v>21</v>
      </c>
      <c r="B61" s="41" t="n">
        <v>170999</v>
      </c>
      <c r="C61" s="41" t="n">
        <v>372018</v>
      </c>
      <c r="D61" s="41" t="n">
        <v>1061106</v>
      </c>
      <c r="E61" s="41" t="n">
        <v>2112989</v>
      </c>
      <c r="F61" s="41" t="n">
        <v>4398477</v>
      </c>
      <c r="G61" s="41" t="n">
        <v>11609520</v>
      </c>
      <c r="H61" s="41" t="n">
        <v>24379564</v>
      </c>
      <c r="I61" s="41" t="n">
        <v>51613594</v>
      </c>
      <c r="J61" s="41" t="n">
        <v>140760524</v>
      </c>
      <c r="K61" s="41" t="n">
        <v>284102098</v>
      </c>
      <c r="L61" s="41" t="n">
        <v>621203866</v>
      </c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4"/>
      <c r="AA61" s="4"/>
    </row>
    <row r="62" customFormat="false" ht="15.75" hidden="false" customHeight="false" outlineLevel="0" collapsed="false">
      <c r="A62" s="35" t="s">
        <v>60</v>
      </c>
      <c r="B62" s="41" t="n">
        <v>177846</v>
      </c>
      <c r="C62" s="41" t="n">
        <v>384571</v>
      </c>
      <c r="D62" s="41" t="n">
        <v>1642147</v>
      </c>
      <c r="E62" s="41" t="n">
        <v>2882987</v>
      </c>
      <c r="F62" s="41" t="n">
        <v>5476521</v>
      </c>
      <c r="G62" s="41" t="n">
        <v>8851425</v>
      </c>
      <c r="H62" s="41" t="n">
        <v>15865412</v>
      </c>
      <c r="I62" s="41" t="n">
        <v>51498564</v>
      </c>
      <c r="J62" s="41" t="n">
        <v>124667128</v>
      </c>
      <c r="K62" s="41" t="n">
        <v>214887503</v>
      </c>
      <c r="L62" s="41" t="n">
        <v>4596321234</v>
      </c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4"/>
      <c r="AA62" s="4"/>
    </row>
    <row r="63" customFormat="false" ht="15.75" hidden="false" customHeight="false" outlineLevel="0" collapsed="false">
      <c r="A63" s="35" t="s">
        <v>21</v>
      </c>
      <c r="B63" s="41" t="n">
        <v>149752</v>
      </c>
      <c r="C63" s="41" t="n">
        <v>310596</v>
      </c>
      <c r="D63" s="41" t="n">
        <v>825526</v>
      </c>
      <c r="E63" s="41" t="n">
        <v>1726214</v>
      </c>
      <c r="F63" s="41" t="n">
        <v>3562831</v>
      </c>
      <c r="G63" s="41" t="n">
        <v>9361473</v>
      </c>
      <c r="H63" s="41" t="n">
        <v>19417332</v>
      </c>
      <c r="I63" s="41" t="n">
        <v>40290725</v>
      </c>
      <c r="J63" s="41" t="n">
        <v>107080165</v>
      </c>
      <c r="K63" s="41" t="n">
        <v>221290436</v>
      </c>
      <c r="L63" s="41" t="n">
        <v>585506463</v>
      </c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4"/>
      <c r="AA63" s="4"/>
    </row>
    <row r="64" customFormat="false" ht="15.75" hidden="false" customHeight="false" outlineLevel="0" collapsed="false">
      <c r="A64" s="35" t="s">
        <v>21</v>
      </c>
      <c r="B64" s="41" t="n">
        <v>220015</v>
      </c>
      <c r="C64" s="41" t="n">
        <v>479036</v>
      </c>
      <c r="D64" s="41" t="n">
        <v>1555119</v>
      </c>
      <c r="E64" s="41" t="n">
        <v>2664340</v>
      </c>
      <c r="F64" s="41" t="n">
        <v>4845366</v>
      </c>
      <c r="G64" s="41" t="n">
        <v>13388677</v>
      </c>
      <c r="H64" s="41" t="n">
        <v>29661225</v>
      </c>
      <c r="I64" s="41" t="n">
        <v>60096005</v>
      </c>
      <c r="J64" s="35"/>
      <c r="K64" s="35"/>
      <c r="L64" s="35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4"/>
      <c r="AA64" s="4"/>
    </row>
    <row r="65" customFormat="false" ht="15.75" hidden="false" customHeight="false" outlineLevel="0" collapsed="false">
      <c r="A65" s="35" t="s">
        <v>21</v>
      </c>
      <c r="B65" s="41" t="n">
        <v>152513</v>
      </c>
      <c r="C65" s="41" t="n">
        <v>310489</v>
      </c>
      <c r="D65" s="41" t="n">
        <v>822938</v>
      </c>
      <c r="E65" s="41" t="n">
        <v>1719690</v>
      </c>
      <c r="F65" s="41" t="n">
        <v>3537827</v>
      </c>
      <c r="G65" s="41" t="n">
        <v>9346768</v>
      </c>
      <c r="H65" s="41" t="n">
        <v>19313609</v>
      </c>
      <c r="I65" s="41" t="n">
        <v>40567437</v>
      </c>
      <c r="J65" s="41" t="n">
        <v>108911278</v>
      </c>
      <c r="K65" s="35"/>
      <c r="L65" s="35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4"/>
      <c r="AA65" s="4"/>
    </row>
    <row r="66" customFormat="false" ht="15.75" hidden="false" customHeight="false" outlineLevel="0" collapsed="false">
      <c r="A66" s="35" t="s">
        <v>57</v>
      </c>
      <c r="B66" s="41" t="n">
        <v>300158</v>
      </c>
      <c r="C66" s="41" t="n">
        <v>597603</v>
      </c>
      <c r="D66" s="41" t="n">
        <v>1487961</v>
      </c>
      <c r="E66" s="41" t="n">
        <v>3161000</v>
      </c>
      <c r="F66" s="41" t="n">
        <v>6324141</v>
      </c>
      <c r="G66" s="41" t="n">
        <v>15799262</v>
      </c>
      <c r="H66" s="41" t="n">
        <v>31526593</v>
      </c>
      <c r="I66" s="41" t="n">
        <v>63367567</v>
      </c>
      <c r="J66" s="41" t="n">
        <v>157873804</v>
      </c>
      <c r="K66" s="41" t="n">
        <v>2207120151</v>
      </c>
      <c r="L66" s="35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4"/>
      <c r="AA66" s="4"/>
    </row>
    <row r="67" customFormat="false" ht="15.75" hidden="false" customHeight="false" outlineLevel="0" collapsed="false">
      <c r="A67" s="35" t="s">
        <v>60</v>
      </c>
      <c r="B67" s="41" t="n">
        <v>282247</v>
      </c>
      <c r="C67" s="41" t="n">
        <v>581403</v>
      </c>
      <c r="D67" s="41" t="n">
        <v>1538360</v>
      </c>
      <c r="E67" s="41" t="n">
        <v>3210371</v>
      </c>
      <c r="F67" s="41" t="n">
        <v>6669876</v>
      </c>
      <c r="G67" s="41" t="n">
        <v>17498085</v>
      </c>
      <c r="H67" s="41" t="n">
        <v>36065675</v>
      </c>
      <c r="I67" s="41" t="n">
        <v>74778740</v>
      </c>
      <c r="J67" s="41" t="n">
        <v>196714271</v>
      </c>
      <c r="K67" s="41" t="n">
        <v>679998179</v>
      </c>
      <c r="L67" s="35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4"/>
      <c r="AA67" s="4"/>
    </row>
    <row r="68" customFormat="false" ht="15.75" hidden="false" customHeight="false" outlineLevel="0" collapsed="false">
      <c r="A68" s="35" t="s">
        <v>38</v>
      </c>
      <c r="B68" s="41" t="n">
        <v>462892</v>
      </c>
      <c r="C68" s="41" t="n">
        <v>999420</v>
      </c>
      <c r="D68" s="41" t="n">
        <v>2742980</v>
      </c>
      <c r="E68" s="41" t="n">
        <v>6085954</v>
      </c>
      <c r="F68" s="41" t="n">
        <v>13758653</v>
      </c>
      <c r="G68" s="41" t="n">
        <v>39527576</v>
      </c>
      <c r="H68" s="41" t="n">
        <v>86225501</v>
      </c>
      <c r="I68" s="41" t="n">
        <v>187008398</v>
      </c>
      <c r="J68" s="41" t="n">
        <v>542986435</v>
      </c>
      <c r="K68" s="41" t="n">
        <v>1196401885</v>
      </c>
      <c r="L68" s="35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4"/>
      <c r="AA68" s="4"/>
    </row>
    <row r="69" customFormat="false" ht="15.75" hidden="false" customHeight="false" outlineLevel="0" collapsed="false">
      <c r="A69" s="35" t="s">
        <v>60</v>
      </c>
      <c r="B69" s="41" t="n">
        <v>237267</v>
      </c>
      <c r="C69" s="41" t="n">
        <v>491358</v>
      </c>
      <c r="D69" s="41" t="n">
        <v>1257549</v>
      </c>
      <c r="E69" s="41" t="n">
        <v>2603848</v>
      </c>
      <c r="F69" s="41" t="n">
        <v>5417237</v>
      </c>
      <c r="G69" s="41" t="n">
        <v>14112178</v>
      </c>
      <c r="H69" s="41" t="n">
        <v>30906177</v>
      </c>
      <c r="I69" s="41" t="n">
        <v>67457181</v>
      </c>
      <c r="J69" s="41" t="n">
        <v>178169815</v>
      </c>
      <c r="K69" s="35"/>
      <c r="L69" s="35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4"/>
      <c r="AA69" s="4"/>
    </row>
    <row r="70" customFormat="false" ht="15.75" hidden="false" customHeight="false" outlineLevel="0" collapsed="false">
      <c r="A70" s="35" t="s">
        <v>57</v>
      </c>
      <c r="B70" s="41" t="n">
        <v>82994</v>
      </c>
      <c r="C70" s="41" t="n">
        <v>159717</v>
      </c>
      <c r="D70" s="41" t="n">
        <v>399192</v>
      </c>
      <c r="E70" s="41" t="n">
        <v>888015</v>
      </c>
      <c r="F70" s="41" t="n">
        <v>1786384</v>
      </c>
      <c r="G70" s="41" t="n">
        <v>5261526</v>
      </c>
      <c r="H70" s="41" t="n">
        <v>9335434</v>
      </c>
      <c r="I70" s="41" t="n">
        <v>17465662</v>
      </c>
      <c r="J70" s="41" t="n">
        <v>43588663</v>
      </c>
      <c r="K70" s="41" t="n">
        <v>304082538</v>
      </c>
      <c r="L70" s="35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4"/>
      <c r="AA70" s="4"/>
    </row>
    <row r="71" customFormat="false" ht="15.7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customFormat="false" ht="15.7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customFormat="false" ht="15.7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Format="false" ht="15.7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customFormat="false" ht="15.7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customFormat="false" ht="15.7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customFormat="false" ht="15.7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customFormat="false" ht="15.7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Format="false" ht="15.7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customFormat="false" ht="15.7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Format="false" ht="15.7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customFormat="false" ht="15.7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customFormat="false" ht="15.7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customFormat="false" ht="15.7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customFormat="false" ht="15.7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customFormat="false" ht="15.7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Format="false" ht="15.7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customFormat="false" ht="15.7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5.7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Format="false" ht="15.7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Format="false" ht="15.7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customFormat="false" ht="15.7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customFormat="false" ht="15.7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customFormat="false" ht="15.7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Format="false" ht="15.7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customFormat="false" ht="15.7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customFormat="false" ht="15.7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customFormat="false" ht="15.7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customFormat="false" ht="15.7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Format="false" ht="15.7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Format="false" ht="15.7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customFormat="false" ht="15.7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customFormat="false" ht="15.7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Format="false" ht="15.7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customFormat="false" ht="15.7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Format="false" ht="15.7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customFormat="false" ht="15.7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customFormat="false" ht="15.7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customFormat="false" ht="15.7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Format="false" ht="15.7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customFormat="false" ht="15.7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customFormat="false" ht="15.7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customFormat="false" ht="15.7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customFormat="false" ht="15.7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customFormat="false" ht="15.7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customFormat="false" ht="15.7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customFormat="false" ht="15.7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customFormat="false" ht="15.7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customFormat="false" ht="15.7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customFormat="false" ht="15.7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customFormat="false" ht="15.7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customFormat="false" ht="15.7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customFormat="false" ht="15.7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customFormat="false" ht="15.7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customFormat="false" ht="15.7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customFormat="false" ht="15.7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customFormat="false" ht="15.7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customFormat="false" ht="15.7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customFormat="false" ht="15.7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customFormat="false" ht="15.7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customFormat="false" ht="15.7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customFormat="false" ht="15.7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customFormat="false" ht="15.7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customFormat="false" ht="15.7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customFormat="false" ht="15.7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customFormat="false" ht="15.7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customFormat="false" ht="15.7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customFormat="false" ht="15.7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customFormat="false" ht="15.7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customFormat="false" ht="15.7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customFormat="false" ht="15.7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customFormat="false" ht="15.7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customFormat="false" ht="15.7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customFormat="false" ht="15.7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customFormat="false" ht="15.7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customFormat="false" ht="15.7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customFormat="false" ht="15.7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customFormat="false" ht="15.7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customFormat="false" ht="15.7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customFormat="false" ht="15.7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customFormat="false" ht="15.7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customFormat="false" ht="15.7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customFormat="false" ht="15.7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customFormat="false" ht="15.7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customFormat="false" ht="15.7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customFormat="false" ht="15.7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customFormat="false" ht="15.7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customFormat="false" ht="15.7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customFormat="false" ht="15.7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customFormat="false" ht="15.7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customFormat="false" ht="15.7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customFormat="false" ht="15.7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customFormat="false" ht="15.7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customFormat="false" ht="15.7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customFormat="false" ht="15.7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customFormat="false" ht="15.7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customFormat="false" ht="15.7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Format="false" ht="15.7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customFormat="false" ht="15.7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customFormat="false" ht="15.7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customFormat="false" ht="15.7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customFormat="false" ht="15.7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customFormat="false" ht="15.7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customFormat="false" ht="15.7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customFormat="false" ht="15.7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customFormat="false" ht="15.7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customFormat="false" ht="15.7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customFormat="false" ht="15.7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customFormat="false" ht="15.7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customFormat="false" ht="15.7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customFormat="false" ht="15.7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customFormat="false" ht="15.7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customFormat="false" ht="15.7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customFormat="false" ht="15.7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customFormat="false" ht="15.7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customFormat="false" ht="15.7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customFormat="false" ht="15.7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customFormat="false" ht="15.7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customFormat="false" ht="15.7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customFormat="false" ht="15.7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customFormat="false" ht="15.7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customFormat="false" ht="15.7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customFormat="false" ht="15.7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customFormat="false" ht="15.7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customFormat="false" ht="15.7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customFormat="false" ht="15.7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customFormat="false" ht="15.7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customFormat="false" ht="15.7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customFormat="false" ht="15.7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customFormat="false" ht="15.7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customFormat="false" ht="15.7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customFormat="false" ht="15.7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customFormat="false" ht="15.7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customFormat="false" ht="15.7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customFormat="false" ht="15.7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15.7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5.7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Format="false" ht="15.7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Format="false" ht="15.7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Format="false" ht="15.7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5.7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Format="false" ht="15.7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Format="false" ht="15.7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5.7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Format="false" ht="15.7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Format="false" ht="15.7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Format="false" ht="15.7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Format="false" ht="15.7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Format="false" ht="15.7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Format="false" ht="15.7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Format="false" ht="15.7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Format="false" ht="15.7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Format="false" ht="15.7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Format="false" ht="15.7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Format="false" ht="15.7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Format="false" ht="15.7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Format="false" ht="15.7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Format="false" ht="15.7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Format="false" ht="15.7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Format="false" ht="15.7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Format="false" ht="15.7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Format="false" ht="15.7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Format="false" ht="15.7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customFormat="false" ht="15.7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customFormat="false" ht="15.7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Format="false" ht="15.7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customFormat="false" ht="15.7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customFormat="false" ht="15.7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customFormat="false" ht="15.7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customFormat="false" ht="15.7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customFormat="false" ht="15.7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customFormat="false" ht="15.7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customFormat="false" ht="15.7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customFormat="false" ht="15.7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customFormat="false" ht="15.7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customFormat="false" ht="15.7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customFormat="false" ht="15.7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customFormat="false" ht="15.7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customFormat="false" ht="15.7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customFormat="false" ht="15.7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customFormat="false" ht="15.7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customFormat="false" ht="15.7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customFormat="false" ht="15.7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customFormat="false" ht="15.7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customFormat="false" ht="15.7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customFormat="false" ht="15.7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customFormat="false" ht="15.7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customFormat="false" ht="15.7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customFormat="false" ht="15.7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customFormat="false" ht="15.7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customFormat="false" ht="15.7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customFormat="false" ht="15.7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customFormat="false" ht="15.7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customFormat="false" ht="15.7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customFormat="false" ht="15.7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customFormat="false" ht="15.7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customFormat="false" ht="15.7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customFormat="false" ht="15.7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customFormat="false" ht="15.7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customFormat="false" ht="15.7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customFormat="false" ht="15.7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customFormat="false" ht="15.7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customFormat="false" ht="15.7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customFormat="false" ht="15.7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customFormat="false" ht="15.7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customFormat="false" ht="15.7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customFormat="false" ht="15.7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customFormat="false" ht="15.7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customFormat="false" ht="15.7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customFormat="false" ht="15.7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customFormat="false" ht="15.7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customFormat="false" ht="15.7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customFormat="false" ht="15.7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customFormat="false" ht="15.7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customFormat="false" ht="15.7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customFormat="false" ht="15.7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customFormat="false" ht="15.7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customFormat="false" ht="15.7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customFormat="false" ht="15.7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customFormat="false" ht="15.7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customFormat="false" ht="15.7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customFormat="false" ht="15.7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customFormat="false" ht="15.7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customFormat="false" ht="15.7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customFormat="false" ht="15.7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customFormat="false" ht="15.7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customFormat="false" ht="15.7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customFormat="false" ht="15.7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customFormat="false" ht="15.7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customFormat="false" ht="15.7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customFormat="false" ht="15.7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customFormat="false" ht="15.7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customFormat="false" ht="15.7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customFormat="false" ht="15.7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customFormat="false" ht="15.7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customFormat="false" ht="15.7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customFormat="false" ht="15.7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customFormat="false" ht="15.7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customFormat="false" ht="15.7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customFormat="false" ht="15.7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customFormat="false" ht="15.7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customFormat="false" ht="15.7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customFormat="false" ht="15.7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customFormat="false" ht="15.7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customFormat="false" ht="15.7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customFormat="false" ht="15.7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customFormat="false" ht="15.7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customFormat="false" ht="15.7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customFormat="false" ht="15.7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customFormat="false" ht="15.7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customFormat="false" ht="15.7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customFormat="false" ht="15.7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customFormat="false" ht="15.7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customFormat="false" ht="15.7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customFormat="false" ht="15.7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customFormat="false" ht="15.7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customFormat="false" ht="15.7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customFormat="false" ht="15.7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customFormat="false" ht="15.7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customFormat="false" ht="15.7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customFormat="false" ht="15.7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customFormat="false" ht="15.7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customFormat="false" ht="15.7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customFormat="false" ht="15.7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customFormat="false" ht="15.7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customFormat="false" ht="15.7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customFormat="false" ht="15.7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customFormat="false" ht="15.7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customFormat="false" ht="15.7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customFormat="false" ht="15.7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customFormat="false" ht="15.7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customFormat="false" ht="15.7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customFormat="false" ht="15.7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customFormat="false" ht="15.7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customFormat="false" ht="15.7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customFormat="false" ht="15.7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customFormat="false" ht="15.7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customFormat="false" ht="15.7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customFormat="false" ht="15.7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customFormat="false" ht="15.7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customFormat="false" ht="15.7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customFormat="false" ht="15.7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customFormat="false" ht="15.7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customFormat="false" ht="15.7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customFormat="false" ht="15.7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customFormat="false" ht="15.7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customFormat="false" ht="15.7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customFormat="false" ht="15.7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customFormat="false" ht="15.7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customFormat="false" ht="15.7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customFormat="false" ht="15.7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customFormat="false" ht="15.7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customFormat="false" ht="15.7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customFormat="false" ht="15.7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customFormat="false" ht="15.7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customFormat="false" ht="15.7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customFormat="false" ht="15.7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customFormat="false" ht="15.7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customFormat="false" ht="15.7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customFormat="false" ht="15.7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customFormat="false" ht="15.7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customFormat="false" ht="15.7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customFormat="false" ht="15.7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customFormat="false" ht="15.7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customFormat="false" ht="15.7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customFormat="false" ht="15.7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customFormat="false" ht="15.7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customFormat="false" ht="15.7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customFormat="false" ht="15.7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customFormat="false" ht="15.7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customFormat="false" ht="15.7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customFormat="false" ht="15.7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customFormat="false" ht="15.7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customFormat="false" ht="15.7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customFormat="false" ht="15.7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customFormat="false" ht="15.7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customFormat="false" ht="15.7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customFormat="false" ht="15.7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customFormat="false" ht="15.7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customFormat="false" ht="15.7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customFormat="false" ht="15.7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customFormat="false" ht="15.7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customFormat="false" ht="15.7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customFormat="false" ht="15.7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customFormat="false" ht="15.7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customFormat="false" ht="15.7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customFormat="false" ht="15.7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customFormat="false" ht="15.7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customFormat="false" ht="15.7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customFormat="false" ht="15.7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customFormat="false" ht="15.7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customFormat="false" ht="15.7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customFormat="false" ht="15.7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customFormat="false" ht="15.7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customFormat="false" ht="15.7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customFormat="false" ht="15.7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customFormat="false" ht="15.7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customFormat="false" ht="15.7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customFormat="false" ht="15.7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customFormat="false" ht="15.7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customFormat="false" ht="15.7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customFormat="false" ht="15.7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customFormat="false" ht="15.7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customFormat="false" ht="15.7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customFormat="false" ht="15.7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customFormat="false" ht="15.7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customFormat="false" ht="15.7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customFormat="false" ht="15.7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customFormat="false" ht="15.7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customFormat="false" ht="15.7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customFormat="false" ht="15.7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customFormat="false" ht="15.7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customFormat="false" ht="15.7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customFormat="false" ht="15.7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customFormat="false" ht="15.7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customFormat="false" ht="15.7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customFormat="false" ht="15.7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customFormat="false" ht="15.7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customFormat="false" ht="15.7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customFormat="false" ht="15.7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customFormat="false" ht="15.7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customFormat="false" ht="15.7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customFormat="false" ht="15.7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customFormat="false" ht="15.7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customFormat="false" ht="15.7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customFormat="false" ht="15.7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customFormat="false" ht="15.7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customFormat="false" ht="15.7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customFormat="false" ht="15.7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customFormat="false" ht="15.7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customFormat="false" ht="15.7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customFormat="false" ht="15.7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customFormat="false" ht="15.7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customFormat="false" ht="15.7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customFormat="false" ht="15.7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customFormat="false" ht="15.7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customFormat="false" ht="15.7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customFormat="false" ht="15.7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customFormat="false" ht="15.7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customFormat="false" ht="15.7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customFormat="false" ht="15.7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customFormat="false" ht="15.7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customFormat="false" ht="15.7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customFormat="false" ht="15.7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customFormat="false" ht="15.7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customFormat="false" ht="15.7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customFormat="false" ht="15.7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customFormat="false" ht="15.7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customFormat="false" ht="15.7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customFormat="false" ht="15.7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customFormat="false" ht="15.7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customFormat="false" ht="15.7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customFormat="false" ht="15.7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customFormat="false" ht="15.7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customFormat="false" ht="15.7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customFormat="false" ht="15.7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customFormat="false" ht="15.7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customFormat="false" ht="15.7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customFormat="false" ht="15.7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customFormat="false" ht="15.7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customFormat="false" ht="15.7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customFormat="false" ht="15.7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customFormat="false" ht="15.7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customFormat="false" ht="15.7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customFormat="false" ht="15.7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customFormat="false" ht="15.7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customFormat="false" ht="15.7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customFormat="false" ht="15.7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customFormat="false" ht="15.7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customFormat="false" ht="15.7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customFormat="false" ht="15.7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customFormat="false" ht="15.7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customFormat="false" ht="15.7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customFormat="false" ht="15.7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customFormat="false" ht="15.7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customFormat="false" ht="15.7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customFormat="false" ht="15.7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customFormat="false" ht="15.7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customFormat="false" ht="15.7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customFormat="false" ht="15.7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customFormat="false" ht="15.7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customFormat="false" ht="15.7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customFormat="false" ht="15.7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customFormat="false" ht="15.7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customFormat="false" ht="15.7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customFormat="false" ht="15.7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customFormat="false" ht="15.7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customFormat="false" ht="15.7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customFormat="false" ht="15.7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customFormat="false" ht="15.7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customFormat="false" ht="15.7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customFormat="false" ht="15.7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customFormat="false" ht="15.7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customFormat="false" ht="15.7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customFormat="false" ht="15.7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customFormat="false" ht="15.7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customFormat="false" ht="15.7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customFormat="false" ht="15.7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customFormat="false" ht="15.7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customFormat="false" ht="15.7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customFormat="false" ht="15.7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customFormat="false" ht="15.7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customFormat="false" ht="15.7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customFormat="false" ht="15.7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customFormat="false" ht="15.7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customFormat="false" ht="15.7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customFormat="false" ht="15.7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customFormat="false" ht="15.7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customFormat="false" ht="15.7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customFormat="false" ht="15.7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customFormat="false" ht="15.7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customFormat="false" ht="15.7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customFormat="false" ht="15.7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customFormat="false" ht="15.7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customFormat="false" ht="15.7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customFormat="false" ht="15.7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customFormat="false" ht="15.7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customFormat="false" ht="15.7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customFormat="false" ht="15.7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customFormat="false" ht="15.7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customFormat="false" ht="15.7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customFormat="false" ht="15.7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customFormat="false" ht="15.7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customFormat="false" ht="15.7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customFormat="false" ht="15.7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customFormat="false" ht="15.7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customFormat="false" ht="15.7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customFormat="false" ht="15.7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customFormat="false" ht="15.7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customFormat="false" ht="15.7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customFormat="false" ht="15.7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customFormat="false" ht="15.7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customFormat="false" ht="15.7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customFormat="false" ht="15.7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customFormat="false" ht="15.7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customFormat="false" ht="15.7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customFormat="false" ht="15.7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customFormat="false" ht="15.7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customFormat="false" ht="15.7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customFormat="false" ht="15.7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customFormat="false" ht="15.7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customFormat="false" ht="15.7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customFormat="false" ht="15.7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customFormat="false" ht="15.7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customFormat="false" ht="15.7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customFormat="false" ht="15.7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customFormat="false" ht="15.7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customFormat="false" ht="15.7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customFormat="false" ht="15.7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customFormat="false" ht="15.7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customFormat="false" ht="15.7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customFormat="false" ht="15.7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customFormat="false" ht="15.7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customFormat="false" ht="15.7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customFormat="false" ht="15.7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customFormat="false" ht="15.7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customFormat="false" ht="15.7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customFormat="false" ht="15.7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customFormat="false" ht="15.7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customFormat="false" ht="15.7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customFormat="false" ht="15.7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customFormat="false" ht="15.7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customFormat="false" ht="15.7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customFormat="false" ht="15.7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customFormat="false" ht="15.7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customFormat="false" ht="15.7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customFormat="false" ht="15.7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customFormat="false" ht="15.7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customFormat="false" ht="15.7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customFormat="false" ht="15.7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customFormat="false" ht="15.7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customFormat="false" ht="15.7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customFormat="false" ht="15.7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customFormat="false" ht="15.7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customFormat="false" ht="15.7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customFormat="false" ht="15.7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customFormat="false" ht="15.7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customFormat="false" ht="15.7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customFormat="false" ht="15.7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customFormat="false" ht="15.7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customFormat="false" ht="15.7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customFormat="false" ht="15.7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customFormat="false" ht="15.7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customFormat="false" ht="15.7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customFormat="false" ht="15.7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customFormat="false" ht="15.7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customFormat="false" ht="15.7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customFormat="false" ht="15.7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customFormat="false" ht="15.7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customFormat="false" ht="15.7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customFormat="false" ht="15.7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customFormat="false" ht="15.7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customFormat="false" ht="15.7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customFormat="false" ht="15.7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customFormat="false" ht="15.7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customFormat="false" ht="15.7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customFormat="false" ht="15.7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customFormat="false" ht="15.7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customFormat="false" ht="15.7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customFormat="false" ht="15.7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customFormat="false" ht="15.7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customFormat="false" ht="15.7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customFormat="false" ht="15.7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customFormat="false" ht="15.7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customFormat="false" ht="15.7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customFormat="false" ht="15.7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customFormat="false" ht="15.7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customFormat="false" ht="15.7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customFormat="false" ht="15.7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customFormat="false" ht="15.7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customFormat="false" ht="15.7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customFormat="false" ht="15.7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customFormat="false" ht="15.7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customFormat="false" ht="15.7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customFormat="false" ht="15.7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customFormat="false" ht="15.7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customFormat="false" ht="15.7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customFormat="false" ht="15.7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customFormat="false" ht="15.7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customFormat="false" ht="15.7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customFormat="false" ht="15.7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customFormat="false" ht="15.7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customFormat="false" ht="15.7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customFormat="false" ht="15.7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customFormat="false" ht="15.7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customFormat="false" ht="15.7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customFormat="false" ht="15.7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customFormat="false" ht="15.7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customFormat="false" ht="15.7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customFormat="false" ht="15.7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customFormat="false" ht="15.7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customFormat="false" ht="15.7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customFormat="false" ht="15.7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customFormat="false" ht="15.7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customFormat="false" ht="15.7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customFormat="false" ht="15.7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customFormat="false" ht="15.7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customFormat="false" ht="15.7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customFormat="false" ht="15.7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customFormat="false" ht="15.7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customFormat="false" ht="15.7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customFormat="false" ht="15.7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customFormat="false" ht="15.7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customFormat="false" ht="15.7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customFormat="false" ht="15.7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customFormat="false" ht="15.7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customFormat="false" ht="15.7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customFormat="false" ht="15.7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customFormat="false" ht="15.7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customFormat="false" ht="15.7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customFormat="false" ht="15.7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customFormat="false" ht="15.7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customFormat="false" ht="15.7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customFormat="false" ht="15.7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customFormat="false" ht="15.7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customFormat="false" ht="15.7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customFormat="false" ht="15.7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customFormat="false" ht="15.7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customFormat="false" ht="15.7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customFormat="false" ht="15.7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customFormat="false" ht="15.7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customFormat="false" ht="15.7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customFormat="false" ht="15.7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customFormat="false" ht="15.7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customFormat="false" ht="15.7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customFormat="false" ht="15.7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customFormat="false" ht="15.7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customFormat="false" ht="15.7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customFormat="false" ht="15.7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customFormat="false" ht="15.7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customFormat="false" ht="15.7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customFormat="false" ht="15.7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customFormat="false" ht="15.7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customFormat="false" ht="15.7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customFormat="false" ht="15.7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customFormat="false" ht="15.7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customFormat="false" ht="15.7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customFormat="false" ht="15.7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customFormat="false" ht="15.7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customFormat="false" ht="15.7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customFormat="false" ht="15.7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customFormat="false" ht="15.7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customFormat="false" ht="15.7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customFormat="false" ht="15.7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customFormat="false" ht="15.7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customFormat="false" ht="15.7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customFormat="false" ht="15.7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customFormat="false" ht="15.7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customFormat="false" ht="15.7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customFormat="false" ht="15.7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customFormat="false" ht="15.7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customFormat="false" ht="15.7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customFormat="false" ht="15.7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customFormat="false" ht="15.7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customFormat="false" ht="15.7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customFormat="false" ht="15.7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customFormat="false" ht="15.7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customFormat="false" ht="15.7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customFormat="false" ht="15.7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customFormat="false" ht="15.7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customFormat="false" ht="15.7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customFormat="false" ht="15.7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customFormat="false" ht="15.7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customFormat="false" ht="15.7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customFormat="false" ht="15.7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customFormat="false" ht="15.7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customFormat="false" ht="15.7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customFormat="false" ht="15.7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customFormat="false" ht="15.7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customFormat="false" ht="15.7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customFormat="false" ht="15.7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customFormat="false" ht="15.7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customFormat="false" ht="15.7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customFormat="false" ht="15.7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customFormat="false" ht="15.7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customFormat="false" ht="15.7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customFormat="false" ht="15.7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customFormat="false" ht="15.7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customFormat="false" ht="15.7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customFormat="false" ht="15.7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customFormat="false" ht="15.7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customFormat="false" ht="15.7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customFormat="false" ht="15.7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customFormat="false" ht="15.7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customFormat="false" ht="15.7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customFormat="false" ht="15.7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customFormat="false" ht="15.7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customFormat="false" ht="15.7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customFormat="false" ht="15.7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customFormat="false" ht="15.7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customFormat="false" ht="15.7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customFormat="false" ht="15.7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customFormat="false" ht="15.7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customFormat="false" ht="15.7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customFormat="false" ht="15.7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customFormat="false" ht="15.7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customFormat="false" ht="15.7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customFormat="false" ht="15.7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customFormat="false" ht="15.7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customFormat="false" ht="15.7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customFormat="false" ht="15.7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customFormat="false" ht="15.7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customFormat="false" ht="15.7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customFormat="false" ht="15.7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customFormat="false" ht="15.7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customFormat="false" ht="15.7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customFormat="false" ht="15.7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customFormat="false" ht="15.7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customFormat="false" ht="15.7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customFormat="false" ht="15.7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customFormat="false" ht="15.7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customFormat="false" ht="15.7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customFormat="false" ht="15.7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customFormat="false" ht="15.7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customFormat="false" ht="15.7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customFormat="false" ht="15.7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customFormat="false" ht="15.7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customFormat="false" ht="15.7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customFormat="false" ht="15.7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customFormat="false" ht="15.7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customFormat="false" ht="15.7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customFormat="false" ht="15.7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customFormat="false" ht="15.7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customFormat="false" ht="15.7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customFormat="false" ht="15.7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customFormat="false" ht="15.7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customFormat="false" ht="15.7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customFormat="false" ht="15.7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customFormat="false" ht="15.7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customFormat="false" ht="15.7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customFormat="false" ht="15.7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customFormat="false" ht="15.7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customFormat="false" ht="15.7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customFormat="false" ht="15.7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customFormat="false" ht="15.7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customFormat="false" ht="15.7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customFormat="false" ht="15.7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customFormat="false" ht="15.7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customFormat="false" ht="15.7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customFormat="false" ht="15.7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customFormat="false" ht="15.7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customFormat="false" ht="15.7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customFormat="false" ht="15.7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customFormat="false" ht="15.7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customFormat="false" ht="15.7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customFormat="false" ht="15.7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customFormat="false" ht="15.7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customFormat="false" ht="15.7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customFormat="false" ht="15.7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customFormat="false" ht="15.7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customFormat="false" ht="15.7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customFormat="false" ht="15.7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customFormat="false" ht="15.7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customFormat="false" ht="15.7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customFormat="false" ht="15.7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customFormat="false" ht="15.7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customFormat="false" ht="15.7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customFormat="false" ht="15.7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customFormat="false" ht="15.7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customFormat="false" ht="15.7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customFormat="false" ht="15.7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customFormat="false" ht="15.7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customFormat="false" ht="15.7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customFormat="false" ht="15.7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customFormat="false" ht="15.7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customFormat="false" ht="15.7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customFormat="false" ht="15.7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customFormat="false" ht="15.7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customFormat="false" ht="15.7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customFormat="false" ht="15.7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customFormat="false" ht="15.7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customFormat="false" ht="15.7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customFormat="false" ht="15.7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customFormat="false" ht="15.7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customFormat="false" ht="15.7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customFormat="false" ht="15.7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customFormat="false" ht="15.7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customFormat="false" ht="15.7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customFormat="false" ht="15.7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customFormat="false" ht="15.7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customFormat="false" ht="15.7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customFormat="false" ht="15.7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customFormat="false" ht="15.7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customFormat="false" ht="15.7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customFormat="false" ht="15.7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customFormat="false" ht="15.7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customFormat="false" ht="15.7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customFormat="false" ht="15.7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customFormat="false" ht="15.7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customFormat="false" ht="15.7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customFormat="false" ht="15.7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customFormat="false" ht="15.7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customFormat="false" ht="15.7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customFormat="false" ht="15.7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customFormat="false" ht="15.7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customFormat="false" ht="15.7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customFormat="false" ht="15.7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customFormat="false" ht="15.7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customFormat="false" ht="15.7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customFormat="false" ht="15.7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customFormat="false" ht="15.7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customFormat="false" ht="15.7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customFormat="false" ht="15.7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customFormat="false" ht="15.7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customFormat="false" ht="15.7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customFormat="false" ht="15.7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customFormat="false" ht="15.7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customFormat="false" ht="15.7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customFormat="false" ht="15.7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customFormat="false" ht="15.7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customFormat="false" ht="15.7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customFormat="false" ht="15.7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customFormat="false" ht="15.7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customFormat="false" ht="15.7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customFormat="false" ht="15.7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customFormat="false" ht="15.7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customFormat="false" ht="15.7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customFormat="false" ht="15.7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customFormat="false" ht="15.7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customFormat="false" ht="15.7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customFormat="false" ht="15.7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customFormat="false" ht="15.7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customFormat="false" ht="15.7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customFormat="false" ht="15.7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customFormat="false" ht="15.7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customFormat="false" ht="15.7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customFormat="false" ht="15.7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customFormat="false" ht="15.7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customFormat="false" ht="15.7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customFormat="false" ht="15.7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customFormat="false" ht="15.7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customFormat="false" ht="15.7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customFormat="false" ht="15.7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customFormat="false" ht="15.7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customFormat="false" ht="15.7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customFormat="false" ht="15.7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customFormat="false" ht="15.7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customFormat="false" ht="15.7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customFormat="false" ht="15.7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customFormat="false" ht="15.7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customFormat="false" ht="15.7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customFormat="false" ht="15.7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customFormat="false" ht="15.7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customFormat="false" ht="15.7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customFormat="false" ht="15.7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customFormat="false" ht="15.7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customFormat="false" ht="15.7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customFormat="false" ht="15.7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customFormat="false" ht="15.7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customFormat="false" ht="15.7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customFormat="false" ht="15.7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customFormat="false" ht="15.7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customFormat="false" ht="15.7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customFormat="false" ht="15.7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customFormat="false" ht="15.7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customFormat="false" ht="15.7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customFormat="false" ht="15.7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customFormat="false" ht="15.7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customFormat="false" ht="15.7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customFormat="false" ht="15.7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customFormat="false" ht="15.7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customFormat="false" ht="15.7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customFormat="false" ht="15.7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customFormat="false" ht="15.7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customFormat="false" ht="15.7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customFormat="false" ht="15.7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customFormat="false" ht="15.7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customFormat="false" ht="15.7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customFormat="false" ht="15.7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customFormat="false" ht="15.7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customFormat="false" ht="15.7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customFormat="false" ht="15.7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customFormat="false" ht="15.7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customFormat="false" ht="15.7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customFormat="false" ht="15.7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customFormat="false" ht="15.7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customFormat="false" ht="15.7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customFormat="false" ht="15.7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customFormat="false" ht="15.7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customFormat="false" ht="15.7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customFormat="false" ht="15.7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customFormat="false" ht="15.7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customFormat="false" ht="15.7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customFormat="false" ht="15.7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customFormat="false" ht="15.7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customFormat="false" ht="15.7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customFormat="false" ht="15.7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customFormat="false" ht="15.7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customFormat="false" ht="15.7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customFormat="false" ht="15.7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customFormat="false" ht="15.7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customFormat="false" ht="15.7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customFormat="false" ht="15.7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customFormat="false" ht="15.7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customFormat="false" ht="15.7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customFormat="false" ht="15.7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customFormat="false" ht="15.7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customFormat="false" ht="15.7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customFormat="false" ht="15.7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customFormat="false" ht="15.7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customFormat="false" ht="15.7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customFormat="false" ht="15.7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customFormat="false" ht="15.7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customFormat="false" ht="15.7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customFormat="false" ht="15.7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customFormat="false" ht="15.7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customFormat="false" ht="15.7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customFormat="false" ht="15.7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customFormat="false" ht="15.7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customFormat="false" ht="15.7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customFormat="false" ht="15.7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customFormat="false" ht="15.7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customFormat="false" ht="15.7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customFormat="false" ht="15.7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customFormat="false" ht="15.7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customFormat="false" ht="15.7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customFormat="false" ht="15.7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customFormat="false" ht="15.7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customFormat="false" ht="15.7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customFormat="false" ht="15.7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customFormat="false" ht="15.7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customFormat="false" ht="15.7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customFormat="false" ht="15.7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customFormat="false" ht="15.7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customFormat="false" ht="15.7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customFormat="false" ht="15.7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customFormat="false" ht="15.7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customFormat="false" ht="15.7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customFormat="false" ht="15.7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customFormat="false" ht="15.7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customFormat="false" ht="15.7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customFormat="false" ht="15.7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customFormat="false" ht="15.7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customFormat="false" ht="15.7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customFormat="false" ht="15.7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customFormat="false" ht="15.7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customFormat="false" ht="15.7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customFormat="false" ht="15.7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customFormat="false" ht="15.7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customFormat="false" ht="15.7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customFormat="false" ht="15.7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customFormat="false" ht="15.7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customFormat="false" ht="15.7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customFormat="false" ht="15.7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customFormat="false" ht="15.7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customFormat="false" ht="15.7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customFormat="false" ht="15.7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customFormat="false" ht="15.7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customFormat="false" ht="15.7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customFormat="false" ht="15.75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/>
      <c r="B1" s="4"/>
      <c r="C1" s="4" t="n">
        <v>625798554</v>
      </c>
      <c r="D1" s="4" t="n">
        <v>625798554</v>
      </c>
      <c r="E1" s="4" t="n">
        <v>625798554</v>
      </c>
      <c r="F1" s="4" t="n">
        <v>625798554</v>
      </c>
      <c r="G1" s="4" t="n">
        <v>625798554</v>
      </c>
    </row>
    <row r="2" customFormat="false" ht="15.75" hidden="false" customHeight="false" outlineLevel="0" collapsed="false">
      <c r="A2" s="28"/>
      <c r="B2" s="28"/>
      <c r="C2" s="15" t="s">
        <v>78</v>
      </c>
      <c r="D2" s="15" t="s">
        <v>78</v>
      </c>
      <c r="E2" s="15" t="s">
        <v>78</v>
      </c>
      <c r="F2" s="6" t="s">
        <v>78</v>
      </c>
      <c r="G2" s="15" t="s">
        <v>78</v>
      </c>
    </row>
    <row r="3" customFormat="false" ht="15.75" hidden="false" customHeight="false" outlineLevel="0" collapsed="false">
      <c r="A3" s="4"/>
      <c r="B3" s="4"/>
      <c r="C3" s="4" t="n">
        <v>3011</v>
      </c>
      <c r="D3" s="4" t="n">
        <v>3011</v>
      </c>
      <c r="E3" s="4" t="n">
        <v>3011</v>
      </c>
      <c r="F3" s="4" t="n">
        <v>3011</v>
      </c>
      <c r="G3" s="4" t="n">
        <v>3011</v>
      </c>
    </row>
    <row r="4" customFormat="false" ht="15.75" hidden="false" customHeight="false" outlineLevel="0" collapsed="false">
      <c r="A4" s="4"/>
      <c r="B4" s="4"/>
      <c r="C4" s="4" t="s">
        <v>67</v>
      </c>
      <c r="D4" s="4" t="s">
        <v>67</v>
      </c>
      <c r="E4" s="4" t="s">
        <v>67</v>
      </c>
      <c r="F4" s="4" t="s">
        <v>67</v>
      </c>
      <c r="G4" s="4" t="s">
        <v>67</v>
      </c>
    </row>
    <row r="5" customFormat="false" ht="15.75" hidden="false" customHeight="false" outlineLevel="0" collapsed="false">
      <c r="A5" s="4"/>
      <c r="B5" s="4"/>
      <c r="C5" s="4" t="n">
        <v>1600</v>
      </c>
      <c r="D5" s="4" t="n">
        <v>1600</v>
      </c>
      <c r="E5" s="4" t="n">
        <v>1600</v>
      </c>
      <c r="F5" s="4" t="n">
        <v>1600</v>
      </c>
      <c r="G5" s="4" t="n">
        <v>1600</v>
      </c>
    </row>
    <row r="6" customFormat="false" ht="15.75" hidden="false" customHeight="false" outlineLevel="0" collapsed="false">
      <c r="A6" s="4"/>
      <c r="B6" s="4"/>
      <c r="C6" s="4" t="n">
        <v>8</v>
      </c>
      <c r="D6" s="4" t="n">
        <v>8</v>
      </c>
      <c r="E6" s="4" t="n">
        <v>8</v>
      </c>
      <c r="F6" s="4" t="n">
        <v>8</v>
      </c>
      <c r="G6" s="4" t="n">
        <v>8</v>
      </c>
    </row>
    <row r="7" customFormat="false" ht="15.75" hidden="false" customHeight="false" outlineLevel="0" collapsed="false">
      <c r="A7" s="4"/>
      <c r="B7" s="4"/>
      <c r="C7" s="4" t="n">
        <v>2</v>
      </c>
      <c r="D7" s="4" t="n">
        <v>2</v>
      </c>
      <c r="E7" s="4" t="n">
        <v>2</v>
      </c>
      <c r="F7" s="4" t="n">
        <v>2</v>
      </c>
      <c r="G7" s="4" t="n">
        <v>2</v>
      </c>
    </row>
    <row r="8" customFormat="false" ht="15.75" hidden="false" customHeight="false" outlineLevel="0" collapsed="false">
      <c r="A8" s="4"/>
      <c r="B8" s="4"/>
      <c r="C8" s="4" t="s">
        <v>79</v>
      </c>
      <c r="D8" s="4" t="s">
        <v>79</v>
      </c>
      <c r="E8" s="4" t="s">
        <v>79</v>
      </c>
      <c r="F8" s="4" t="s">
        <v>79</v>
      </c>
      <c r="G8" s="4" t="s">
        <v>79</v>
      </c>
    </row>
    <row r="9" customFormat="false" ht="15.75" hidden="false" customHeight="false" outlineLevel="0" collapsed="false">
      <c r="A9" s="4"/>
      <c r="B9" s="4"/>
      <c r="C9" s="4" t="s">
        <v>21</v>
      </c>
      <c r="D9" s="4" t="s">
        <v>21</v>
      </c>
      <c r="E9" s="4" t="s">
        <v>21</v>
      </c>
      <c r="F9" s="4" t="s">
        <v>21</v>
      </c>
      <c r="G9" s="4" t="s">
        <v>21</v>
      </c>
    </row>
    <row r="11" customFormat="false" ht="15.75" hidden="false" customHeight="false" outlineLevel="0" collapsed="false">
      <c r="A11" s="50" t="n">
        <v>1000000</v>
      </c>
      <c r="B11" s="33" t="n">
        <f aca="false">AVERAGE(C11:G11)</f>
        <v>96153.24218</v>
      </c>
      <c r="C11" s="4" t="n">
        <v>78896.1016</v>
      </c>
      <c r="D11" s="4" t="n">
        <v>97943.5</v>
      </c>
      <c r="E11" s="4" t="n">
        <v>99164.2031</v>
      </c>
      <c r="F11" s="4" t="n">
        <v>100216.9062</v>
      </c>
      <c r="G11" s="4" t="n">
        <v>104545.5</v>
      </c>
      <c r="H11" s="33" t="n">
        <f aca="false">AVERAGE(C11:G11)</f>
        <v>96153.24218</v>
      </c>
    </row>
    <row r="13" customFormat="false" ht="15.75" hidden="false" customHeight="false" outlineLevel="0" collapsed="false">
      <c r="A13" s="50" t="n">
        <v>2000000</v>
      </c>
      <c r="B13" s="33" t="n">
        <f aca="false">AVERAGE(C13:G13)</f>
        <v>192060.9469</v>
      </c>
      <c r="C13" s="4" t="n">
        <v>165789.2031</v>
      </c>
      <c r="D13" s="4" t="n">
        <v>175617.9062</v>
      </c>
      <c r="E13" s="4" t="n">
        <v>214275.5156</v>
      </c>
      <c r="F13" s="4" t="n">
        <v>193399.5</v>
      </c>
      <c r="G13" s="4" t="n">
        <v>211222.6094</v>
      </c>
      <c r="H13" s="33" t="n">
        <f aca="false">AVERAGE(C13:G13)</f>
        <v>192060.9469</v>
      </c>
    </row>
    <row r="15" customFormat="false" ht="15.75" hidden="false" customHeight="false" outlineLevel="0" collapsed="false">
      <c r="A15" s="50" t="n">
        <v>5000000</v>
      </c>
      <c r="B15" s="33" t="n">
        <f aca="false">AVERAGE(C15:G15)</f>
        <v>489507.1375</v>
      </c>
      <c r="C15" s="4" t="n">
        <v>439094.3125</v>
      </c>
      <c r="D15" s="4" t="n">
        <v>451353.9062</v>
      </c>
      <c r="E15" s="4" t="n">
        <v>511148.9375</v>
      </c>
      <c r="F15" s="4" t="n">
        <v>498692.9062</v>
      </c>
      <c r="G15" s="4" t="n">
        <v>547245.625</v>
      </c>
      <c r="H15" s="33" t="n">
        <f aca="false">AVERAGE(C15:G15)</f>
        <v>489507.1375</v>
      </c>
    </row>
    <row r="17" customFormat="false" ht="15.75" hidden="false" customHeight="false" outlineLevel="0" collapsed="false">
      <c r="A17" s="50" t="n">
        <v>10000000</v>
      </c>
      <c r="B17" s="33" t="n">
        <f aca="false">AVERAGE(C17:G17)</f>
        <v>983168.325</v>
      </c>
      <c r="C17" s="4" t="n">
        <v>917925.3125</v>
      </c>
      <c r="D17" s="4" t="n">
        <v>1024692.4375</v>
      </c>
      <c r="E17" s="4" t="n">
        <v>977726</v>
      </c>
      <c r="F17" s="4" t="n">
        <v>992894.5625</v>
      </c>
      <c r="G17" s="4" t="n">
        <v>1002603.3125</v>
      </c>
      <c r="H17" s="33" t="n">
        <f aca="false">AVERAGE(C17:G17)</f>
        <v>983168.325</v>
      </c>
    </row>
    <row r="19" customFormat="false" ht="15.75" hidden="false" customHeight="false" outlineLevel="0" collapsed="false">
      <c r="A19" s="50" t="n">
        <v>20000000</v>
      </c>
      <c r="B19" s="33" t="n">
        <f aca="false">AVERAGE(C19:G19)</f>
        <v>1951905.325</v>
      </c>
      <c r="C19" s="4" t="n">
        <v>1910948.375</v>
      </c>
      <c r="D19" s="4" t="n">
        <v>1987724.125</v>
      </c>
      <c r="E19" s="4" t="n">
        <v>1962764.375</v>
      </c>
      <c r="F19" s="4" t="n">
        <v>1939478.375</v>
      </c>
      <c r="G19" s="4" t="n">
        <v>1958611.375</v>
      </c>
      <c r="H19" s="33" t="n">
        <f aca="false">AVERAGE(C19:G19)</f>
        <v>1951905.325</v>
      </c>
    </row>
    <row r="21" customFormat="false" ht="15.75" hidden="false" customHeight="false" outlineLevel="0" collapsed="false">
      <c r="A21" s="50" t="n">
        <v>50000000</v>
      </c>
      <c r="B21" s="33" t="n">
        <f aca="false">AVERAGE(C21:G21)</f>
        <v>5123203.6</v>
      </c>
      <c r="C21" s="4" t="n">
        <v>5147389</v>
      </c>
      <c r="D21" s="4" t="n">
        <v>5372509.5</v>
      </c>
      <c r="E21" s="4" t="n">
        <v>5024907</v>
      </c>
      <c r="F21" s="4" t="n">
        <v>5012020</v>
      </c>
      <c r="G21" s="4" t="n">
        <v>5059192.5</v>
      </c>
      <c r="H21" s="33" t="n">
        <f aca="false">AVERAGE(C21:G21)</f>
        <v>5123203.6</v>
      </c>
    </row>
    <row r="23" customFormat="false" ht="15.75" hidden="false" customHeight="false" outlineLevel="0" collapsed="false">
      <c r="A23" s="50" t="n">
        <v>100000000</v>
      </c>
      <c r="B23" s="33" t="n">
        <f aca="false">AVERAGE(C23:G23)</f>
        <v>10441439.2</v>
      </c>
      <c r="C23" s="4" t="n">
        <v>10635622</v>
      </c>
      <c r="D23" s="4" t="n">
        <v>10557757</v>
      </c>
      <c r="E23" s="4" t="n">
        <v>10313288</v>
      </c>
      <c r="F23" s="4" t="n">
        <v>10341325</v>
      </c>
      <c r="G23" s="4" t="n">
        <v>10359204</v>
      </c>
      <c r="H23" s="33" t="n">
        <f aca="false">AVERAGE(C23:G23)</f>
        <v>10441439.2</v>
      </c>
    </row>
    <row r="25" customFormat="false" ht="15.75" hidden="false" customHeight="false" outlineLevel="0" collapsed="false">
      <c r="A25" s="50" t="n">
        <v>200000000</v>
      </c>
      <c r="B25" s="33" t="n">
        <f aca="false">AVERAGE(C25:G25)</f>
        <v>21569543.2</v>
      </c>
      <c r="C25" s="4" t="n">
        <v>21888350</v>
      </c>
      <c r="D25" s="4" t="n">
        <v>21587500</v>
      </c>
      <c r="E25" s="4" t="n">
        <v>21459266</v>
      </c>
      <c r="F25" s="4" t="n">
        <v>21488192</v>
      </c>
      <c r="G25" s="4" t="n">
        <v>21424408</v>
      </c>
      <c r="H25" s="33" t="n">
        <f aca="false">AVERAGE(C25:G25)</f>
        <v>21569543.2</v>
      </c>
    </row>
    <row r="27" customFormat="false" ht="15.75" hidden="false" customHeight="false" outlineLevel="0" collapsed="false">
      <c r="A27" s="50" t="n">
        <v>500000000</v>
      </c>
      <c r="B27" s="33" t="n">
        <f aca="false">AVERAGE(C27:G27)</f>
        <v>56968688</v>
      </c>
      <c r="C27" s="4" t="n">
        <v>59015344</v>
      </c>
      <c r="D27" s="4" t="n">
        <v>56507128</v>
      </c>
      <c r="E27" s="4" t="n">
        <v>56470592</v>
      </c>
      <c r="F27" s="4" t="n">
        <v>56383636</v>
      </c>
      <c r="G27" s="4" t="n">
        <v>56466740</v>
      </c>
      <c r="H27" s="33" t="n">
        <f aca="false">AVERAGE(C27:G27)</f>
        <v>56968688</v>
      </c>
    </row>
    <row r="29" customFormat="false" ht="15.75" hidden="false" customHeight="false" outlineLevel="0" collapsed="false">
      <c r="A29" s="50" t="n">
        <v>1000000000</v>
      </c>
      <c r="B29" s="33" t="n">
        <f aca="false">AVERAGE(C29:G29)</f>
        <v>115846403.2</v>
      </c>
      <c r="C29" s="4" t="n">
        <v>117846448</v>
      </c>
      <c r="D29" s="4" t="n">
        <v>115832568</v>
      </c>
      <c r="E29" s="4" t="n">
        <v>114947440</v>
      </c>
      <c r="F29" s="4" t="n">
        <v>115369512</v>
      </c>
      <c r="G29" s="4" t="n">
        <v>115236048</v>
      </c>
      <c r="H29" s="33" t="n">
        <f aca="false">AVERAGE(C29:G29)</f>
        <v>115846403.2</v>
      </c>
    </row>
    <row r="31" customFormat="false" ht="15.75" hidden="false" customHeight="false" outlineLevel="0" collapsed="false">
      <c r="A31" s="50" t="n">
        <v>2000000000</v>
      </c>
    </row>
  </sheetData>
  <hyperlinks>
    <hyperlink ref="C2" r:id="rId1" display="https://www.cpubenchmark.net/cpu.php?cpu=Intel+Core+i5-4300M+%40+2.60GHz"/>
    <hyperlink ref="D2" r:id="rId2" display="https://www.cpubenchmark.net/cpu.php?cpu=Intel+Core+i5-4300M+%40+2.60GHz"/>
    <hyperlink ref="E2" r:id="rId3" display="https://www.cpubenchmark.net/cpu.php?cpu=Intel+Core+i5-4300M+%40+2.60GHz"/>
    <hyperlink ref="F2" r:id="rId4" display="https://www.cpubenchmark.net/cpu.php?cpu=Intel+Core+i5-4300M+%40+2.60GHz"/>
    <hyperlink ref="G2" r:id="rId5" display="https://www.cpubenchmark.net/cpu.php?cpu=Intel+Core+i5-4300M+%40+2.60GHz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true" outlineLevel="0" collapsed="false">
      <c r="A1" s="3" t="s">
        <v>1</v>
      </c>
      <c r="B1" s="1" t="s">
        <v>0</v>
      </c>
      <c r="C1" s="4" t="n">
        <v>1025407403</v>
      </c>
      <c r="D1" s="4" t="n">
        <v>1025407403</v>
      </c>
      <c r="E1" s="4" t="n">
        <v>1025407403</v>
      </c>
      <c r="F1" s="4" t="n">
        <v>1025407403</v>
      </c>
    </row>
    <row r="2" customFormat="false" ht="15.75" hidden="false" customHeight="false" outlineLevel="0" collapsed="false">
      <c r="A2" s="3" t="s">
        <v>3</v>
      </c>
      <c r="B2" s="1"/>
      <c r="C2" s="6" t="s">
        <v>15</v>
      </c>
      <c r="D2" s="6" t="s">
        <v>15</v>
      </c>
      <c r="E2" s="6" t="s">
        <v>15</v>
      </c>
      <c r="F2" s="15" t="s">
        <v>15</v>
      </c>
    </row>
    <row r="3" customFormat="false" ht="15.75" hidden="false" customHeight="false" outlineLevel="0" collapsed="false">
      <c r="A3" s="3" t="s">
        <v>4</v>
      </c>
      <c r="B3" s="1"/>
      <c r="C3" s="4" t="n">
        <v>2539</v>
      </c>
      <c r="D3" s="4" t="n">
        <v>2539</v>
      </c>
      <c r="E3" s="4" t="n">
        <v>2539</v>
      </c>
      <c r="F3" s="4" t="n">
        <v>2539</v>
      </c>
    </row>
    <row r="4" customFormat="false" ht="15.75" hidden="false" customHeight="false" outlineLevel="0" collapsed="false">
      <c r="A4" s="3" t="s">
        <v>5</v>
      </c>
      <c r="B4" s="1"/>
      <c r="C4" s="4" t="s">
        <v>16</v>
      </c>
      <c r="D4" s="4" t="s">
        <v>16</v>
      </c>
      <c r="E4" s="4" t="s">
        <v>16</v>
      </c>
      <c r="F4" s="4" t="s">
        <v>16</v>
      </c>
    </row>
    <row r="5" customFormat="false" ht="15.75" hidden="false" customHeight="false" outlineLevel="0" collapsed="false">
      <c r="A5" s="3" t="s">
        <v>6</v>
      </c>
      <c r="B5" s="1"/>
      <c r="C5" s="4" t="n">
        <v>1600</v>
      </c>
      <c r="D5" s="4" t="n">
        <v>1600</v>
      </c>
      <c r="E5" s="4" t="n">
        <v>1600</v>
      </c>
      <c r="F5" s="4" t="n">
        <v>1600</v>
      </c>
    </row>
    <row r="6" customFormat="false" ht="15.75" hidden="false" customHeight="false" outlineLevel="0" collapsed="false">
      <c r="A6" s="3" t="s">
        <v>7</v>
      </c>
      <c r="B6" s="1"/>
      <c r="C6" s="4" t="n">
        <v>8</v>
      </c>
      <c r="D6" s="4" t="n">
        <v>8</v>
      </c>
      <c r="E6" s="4" t="n">
        <v>8</v>
      </c>
      <c r="F6" s="4" t="n">
        <v>8</v>
      </c>
    </row>
    <row r="7" customFormat="false" ht="15.75" hidden="false" customHeight="false" outlineLevel="0" collapsed="false">
      <c r="A7" s="3" t="s">
        <v>8</v>
      </c>
      <c r="B7" s="1"/>
      <c r="C7" s="4" t="n">
        <v>1</v>
      </c>
      <c r="D7" s="4" t="n">
        <v>1</v>
      </c>
      <c r="E7" s="4" t="n">
        <v>1</v>
      </c>
      <c r="F7" s="4" t="n">
        <v>1</v>
      </c>
    </row>
    <row r="8" customFormat="false" ht="15.75" hidden="false" customHeight="false" outlineLevel="0" collapsed="false">
      <c r="A8" s="3" t="s">
        <v>9</v>
      </c>
      <c r="B8" s="1"/>
      <c r="C8" s="4" t="s">
        <v>17</v>
      </c>
      <c r="D8" s="4" t="s">
        <v>17</v>
      </c>
      <c r="E8" s="4" t="s">
        <v>17</v>
      </c>
      <c r="F8" s="4" t="s">
        <v>17</v>
      </c>
    </row>
    <row r="9" customFormat="false" ht="15.75" hidden="false" customHeight="false" outlineLevel="0" collapsed="false">
      <c r="A9" s="4" t="s">
        <v>10</v>
      </c>
      <c r="C9" s="4" t="s">
        <v>57</v>
      </c>
      <c r="D9" s="4" t="s">
        <v>60</v>
      </c>
      <c r="E9" s="4" t="s">
        <v>38</v>
      </c>
      <c r="F9" s="4" t="s">
        <v>21</v>
      </c>
      <c r="G9" s="4" t="s">
        <v>272</v>
      </c>
    </row>
    <row r="10" customFormat="false" ht="15.75" hidden="false" customHeight="false" outlineLevel="0" collapsed="false">
      <c r="A10" s="3"/>
      <c r="B10" s="2" t="n">
        <v>1000000</v>
      </c>
    </row>
    <row r="11" customFormat="false" ht="15.75" hidden="false" customHeight="false" outlineLevel="0" collapsed="false">
      <c r="A11" s="5" t="s">
        <v>12</v>
      </c>
      <c r="B11" s="2"/>
      <c r="C11" s="4" t="n">
        <v>300158</v>
      </c>
      <c r="D11" s="4" t="n">
        <v>282247</v>
      </c>
      <c r="E11" s="4" t="n">
        <v>462892</v>
      </c>
      <c r="F11" s="4" t="n">
        <v>174512</v>
      </c>
      <c r="G11" s="4" t="n">
        <v>82994</v>
      </c>
    </row>
    <row r="12" customFormat="false" ht="15.75" hidden="false" customHeight="false" outlineLevel="0" collapsed="false">
      <c r="A12" s="3"/>
      <c r="B12" s="2" t="n">
        <v>2000000</v>
      </c>
    </row>
    <row r="13" customFormat="false" ht="15.75" hidden="false" customHeight="false" outlineLevel="0" collapsed="false">
      <c r="A13" s="5" t="s">
        <v>12</v>
      </c>
      <c r="B13" s="2"/>
      <c r="C13" s="4" t="n">
        <v>597603</v>
      </c>
      <c r="D13" s="4" t="n">
        <v>581403</v>
      </c>
      <c r="E13" s="4" t="n">
        <v>999420</v>
      </c>
      <c r="F13" s="4" t="n">
        <v>367151</v>
      </c>
      <c r="G13" s="4" t="n">
        <v>159717</v>
      </c>
    </row>
    <row r="14" customFormat="false" ht="15.75" hidden="false" customHeight="false" outlineLevel="0" collapsed="false">
      <c r="A14" s="3"/>
      <c r="B14" s="2" t="n">
        <v>5000000</v>
      </c>
    </row>
    <row r="15" customFormat="false" ht="15.75" hidden="false" customHeight="false" outlineLevel="0" collapsed="false">
      <c r="A15" s="5" t="s">
        <v>12</v>
      </c>
      <c r="B15" s="2"/>
      <c r="C15" s="4" t="n">
        <v>1487961</v>
      </c>
      <c r="D15" s="4" t="n">
        <v>1538360</v>
      </c>
      <c r="E15" s="4" t="n">
        <v>2742980</v>
      </c>
      <c r="F15" s="4" t="n">
        <v>978120</v>
      </c>
      <c r="G15" s="4" t="n">
        <v>399192</v>
      </c>
    </row>
    <row r="16" customFormat="false" ht="15.75" hidden="false" customHeight="false" outlineLevel="0" collapsed="false">
      <c r="A16" s="3"/>
      <c r="B16" s="2" t="n">
        <v>10000000</v>
      </c>
    </row>
    <row r="17" customFormat="false" ht="15.75" hidden="false" customHeight="false" outlineLevel="0" collapsed="false">
      <c r="A17" s="5" t="s">
        <v>12</v>
      </c>
      <c r="B17" s="2"/>
      <c r="C17" s="4" t="n">
        <v>3161000</v>
      </c>
      <c r="D17" s="4" t="n">
        <v>3210371</v>
      </c>
      <c r="E17" s="4" t="n">
        <v>6085954</v>
      </c>
      <c r="F17" s="4" t="n">
        <v>2058115</v>
      </c>
      <c r="G17" s="4" t="n">
        <v>888015</v>
      </c>
    </row>
    <row r="18" customFormat="false" ht="15.75" hidden="false" customHeight="false" outlineLevel="0" collapsed="false">
      <c r="A18" s="3"/>
      <c r="B18" s="2" t="n">
        <v>20000000</v>
      </c>
    </row>
    <row r="19" customFormat="false" ht="15.75" hidden="false" customHeight="false" outlineLevel="0" collapsed="false">
      <c r="A19" s="5" t="s">
        <v>12</v>
      </c>
      <c r="B19" s="2"/>
      <c r="C19" s="4" t="n">
        <v>6324141</v>
      </c>
      <c r="D19" s="4" t="n">
        <v>6669876</v>
      </c>
      <c r="E19" s="4" t="n">
        <v>13758653</v>
      </c>
      <c r="F19" s="4" t="n">
        <v>4301665</v>
      </c>
      <c r="G19" s="4" t="n">
        <v>1786384</v>
      </c>
    </row>
    <row r="20" customFormat="false" ht="15.75" hidden="false" customHeight="false" outlineLevel="0" collapsed="false">
      <c r="A20" s="3"/>
      <c r="B20" s="2" t="n">
        <v>50000000</v>
      </c>
    </row>
    <row r="21" customFormat="false" ht="15.75" hidden="false" customHeight="false" outlineLevel="0" collapsed="false">
      <c r="A21" s="5" t="s">
        <v>12</v>
      </c>
      <c r="B21" s="2"/>
      <c r="C21" s="4" t="n">
        <v>15799262</v>
      </c>
      <c r="D21" s="4" t="n">
        <v>17498085</v>
      </c>
      <c r="E21" s="4" t="n">
        <v>39527576</v>
      </c>
      <c r="F21" s="4" t="n">
        <v>11335197</v>
      </c>
      <c r="G21" s="4" t="n">
        <v>5261526</v>
      </c>
    </row>
    <row r="22" customFormat="false" ht="15.75" hidden="false" customHeight="false" outlineLevel="0" collapsed="false">
      <c r="A22" s="3"/>
      <c r="B22" s="2" t="n">
        <v>100000000</v>
      </c>
    </row>
    <row r="23" customFormat="false" ht="15.75" hidden="false" customHeight="false" outlineLevel="0" collapsed="false">
      <c r="A23" s="5" t="s">
        <v>12</v>
      </c>
      <c r="B23" s="2"/>
      <c r="C23" s="4" t="n">
        <v>31526593</v>
      </c>
      <c r="D23" s="4" t="n">
        <v>36065675</v>
      </c>
      <c r="E23" s="4" t="n">
        <v>86225501</v>
      </c>
      <c r="F23" s="4" t="n">
        <v>23484244</v>
      </c>
      <c r="G23" s="4" t="n">
        <v>9335434</v>
      </c>
    </row>
    <row r="24" customFormat="false" ht="15.75" hidden="false" customHeight="false" outlineLevel="0" collapsed="false">
      <c r="A24" s="3"/>
      <c r="B24" s="2" t="n">
        <v>200000000</v>
      </c>
    </row>
    <row r="25" customFormat="false" ht="15.75" hidden="false" customHeight="false" outlineLevel="0" collapsed="false">
      <c r="A25" s="5" t="s">
        <v>12</v>
      </c>
      <c r="B25" s="2"/>
      <c r="C25" s="4" t="n">
        <v>63367567</v>
      </c>
      <c r="D25" s="4" t="n">
        <v>74778740</v>
      </c>
      <c r="E25" s="4" t="n">
        <v>187008398</v>
      </c>
      <c r="F25" s="4" t="n">
        <v>48928814</v>
      </c>
      <c r="G25" s="4" t="n">
        <v>17465662</v>
      </c>
    </row>
    <row r="26" customFormat="false" ht="15.75" hidden="false" customHeight="false" outlineLevel="0" collapsed="false">
      <c r="A26" s="3"/>
      <c r="B26" s="2" t="n">
        <v>500000000</v>
      </c>
    </row>
    <row r="27" customFormat="false" ht="15.75" hidden="false" customHeight="false" outlineLevel="0" collapsed="false">
      <c r="A27" s="5" t="s">
        <v>12</v>
      </c>
      <c r="B27" s="2"/>
      <c r="C27" s="4" t="n">
        <v>157873804</v>
      </c>
      <c r="D27" s="4" t="n">
        <v>196714271</v>
      </c>
      <c r="E27" s="4" t="n">
        <v>542986435</v>
      </c>
      <c r="F27" s="4" t="n">
        <v>128561275</v>
      </c>
      <c r="G27" s="4" t="n">
        <v>43588663</v>
      </c>
    </row>
    <row r="28" customFormat="false" ht="15.75" hidden="false" customHeight="false" outlineLevel="0" collapsed="false">
      <c r="A28" s="3"/>
      <c r="B28" s="2" t="n">
        <v>1000000000</v>
      </c>
    </row>
    <row r="29" customFormat="false" ht="15.75" hidden="false" customHeight="false" outlineLevel="0" collapsed="false">
      <c r="A29" s="5" t="s">
        <v>12</v>
      </c>
      <c r="B29" s="2"/>
      <c r="C29" s="4" t="n">
        <v>2207120151</v>
      </c>
      <c r="D29" s="4" t="n">
        <v>679998179</v>
      </c>
      <c r="E29" s="4" t="n">
        <v>1196401885</v>
      </c>
      <c r="F29" s="4" t="n">
        <v>149465500</v>
      </c>
      <c r="G29" s="4" t="n">
        <v>304082538</v>
      </c>
    </row>
    <row r="30" customFormat="false" ht="15.75" hidden="false" customHeight="false" outlineLevel="0" collapsed="false">
      <c r="A30" s="3"/>
      <c r="B30" s="2" t="n">
        <v>2000000000</v>
      </c>
    </row>
    <row r="31" customFormat="false" ht="15.75" hidden="false" customHeight="false" outlineLevel="0" collapsed="false">
      <c r="A31" s="5" t="s">
        <v>12</v>
      </c>
      <c r="B31" s="2"/>
      <c r="F31" s="4" t="n">
        <v>1119030008</v>
      </c>
    </row>
    <row r="32" customFormat="false" ht="15.75" hidden="false" customHeight="false" outlineLevel="0" collapsed="false">
      <c r="A32" s="3" t="s">
        <v>13</v>
      </c>
      <c r="B32" s="3"/>
      <c r="C32" s="4" t="s">
        <v>141</v>
      </c>
      <c r="D32" s="4" t="s">
        <v>141</v>
      </c>
      <c r="E32" s="4" t="s">
        <v>141</v>
      </c>
      <c r="F32" s="4" t="s">
        <v>73</v>
      </c>
    </row>
    <row r="33" customFormat="false" ht="15.75" hidden="false" customHeight="false" outlineLevel="0" collapsed="false">
      <c r="A33" s="3" t="s">
        <v>14</v>
      </c>
      <c r="B33" s="3"/>
      <c r="C33" s="3" t="s">
        <v>74</v>
      </c>
      <c r="D33" s="3" t="s">
        <v>74</v>
      </c>
      <c r="E33" s="3" t="s">
        <v>74</v>
      </c>
      <c r="F33" s="3" t="s">
        <v>74</v>
      </c>
    </row>
  </sheetData>
  <mergeCells count="12">
    <mergeCell ref="B1:B8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</mergeCells>
  <hyperlinks>
    <hyperlink ref="C2" r:id="rId1" display="https://www.cpubenchmark.net/cpu.php?cpu=Intel+Core+i7-4500U+%40+1.80GHz&amp;id=1937"/>
    <hyperlink ref="D2" r:id="rId2" display="https://www.cpubenchmark.net/cpu.php?cpu=Intel+Core+i7-4500U+%40+1.80GHz&amp;id=1937"/>
    <hyperlink ref="E2" r:id="rId3" display="https://www.cpubenchmark.net/cpu.php?cpu=Intel+Core+i7-4500U+%40+1.80GHz&amp;id=1937"/>
    <hyperlink ref="F2" r:id="rId4" display="https://www.cpubenchmark.net/cpu.php?cpu=Intel+Core+i7-4500U+%40+1.80GHz&amp;id=193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true" outlineLevel="0" collapsed="false">
      <c r="A1" s="3" t="s">
        <v>1</v>
      </c>
      <c r="B1" s="1" t="s">
        <v>0</v>
      </c>
      <c r="C1" s="4" t="n">
        <v>1025407403</v>
      </c>
    </row>
    <row r="2" customFormat="false" ht="15.75" hidden="false" customHeight="false" outlineLevel="0" collapsed="false">
      <c r="A2" s="3" t="s">
        <v>3</v>
      </c>
      <c r="B2" s="1"/>
      <c r="C2" s="6" t="s">
        <v>15</v>
      </c>
    </row>
    <row r="3" customFormat="false" ht="15.75" hidden="false" customHeight="false" outlineLevel="0" collapsed="false">
      <c r="A3" s="3" t="s">
        <v>4</v>
      </c>
      <c r="B3" s="1"/>
      <c r="C3" s="4" t="n">
        <v>2539</v>
      </c>
    </row>
    <row r="4" customFormat="false" ht="15.75" hidden="false" customHeight="false" outlineLevel="0" collapsed="false">
      <c r="A4" s="3" t="s">
        <v>5</v>
      </c>
      <c r="B4" s="1"/>
      <c r="C4" s="4" t="s">
        <v>16</v>
      </c>
    </row>
    <row r="5" customFormat="false" ht="15.75" hidden="false" customHeight="false" outlineLevel="0" collapsed="false">
      <c r="A5" s="3" t="s">
        <v>6</v>
      </c>
      <c r="B5" s="1"/>
      <c r="C5" s="4" t="n">
        <v>1600</v>
      </c>
    </row>
    <row r="6" customFormat="false" ht="15.75" hidden="false" customHeight="false" outlineLevel="0" collapsed="false">
      <c r="A6" s="3" t="s">
        <v>7</v>
      </c>
      <c r="B6" s="1"/>
      <c r="C6" s="4" t="n">
        <v>8</v>
      </c>
    </row>
    <row r="7" customFormat="false" ht="15.75" hidden="false" customHeight="false" outlineLevel="0" collapsed="false">
      <c r="A7" s="3" t="s">
        <v>8</v>
      </c>
      <c r="B7" s="1"/>
      <c r="C7" s="4" t="n">
        <v>1</v>
      </c>
    </row>
    <row r="8" customFormat="false" ht="15.75" hidden="false" customHeight="false" outlineLevel="0" collapsed="false">
      <c r="A8" s="3" t="s">
        <v>9</v>
      </c>
      <c r="B8" s="1"/>
      <c r="C8" s="4" t="s">
        <v>17</v>
      </c>
    </row>
    <row r="9" customFormat="false" ht="15.75" hidden="false" customHeight="false" outlineLevel="0" collapsed="false">
      <c r="A9" s="4" t="s">
        <v>10</v>
      </c>
      <c r="B9" s="4" t="s">
        <v>273</v>
      </c>
      <c r="C9" s="4" t="s">
        <v>274</v>
      </c>
      <c r="D9" s="4" t="s">
        <v>272</v>
      </c>
      <c r="E9" s="4" t="s">
        <v>275</v>
      </c>
    </row>
    <row r="10" customFormat="false" ht="15.75" hidden="false" customHeight="false" outlineLevel="0" collapsed="false">
      <c r="A10" s="3"/>
      <c r="B10" s="2" t="n">
        <v>1000000</v>
      </c>
    </row>
    <row r="11" customFormat="false" ht="15.75" hidden="false" customHeight="false" outlineLevel="0" collapsed="false">
      <c r="A11" s="5" t="s">
        <v>12</v>
      </c>
      <c r="B11" s="2"/>
      <c r="C11" s="4" t="n">
        <v>300158</v>
      </c>
      <c r="D11" s="4" t="n">
        <v>82994</v>
      </c>
      <c r="E11" s="33" t="n">
        <f aca="false">C11/D11</f>
        <v>3.616622888</v>
      </c>
    </row>
    <row r="12" customFormat="false" ht="15.75" hidden="false" customHeight="false" outlineLevel="0" collapsed="false">
      <c r="A12" s="3"/>
      <c r="B12" s="2" t="n">
        <v>2000000</v>
      </c>
    </row>
    <row r="13" customFormat="false" ht="15.75" hidden="false" customHeight="false" outlineLevel="0" collapsed="false">
      <c r="A13" s="5" t="s">
        <v>12</v>
      </c>
      <c r="B13" s="2"/>
      <c r="C13" s="4" t="n">
        <v>597603</v>
      </c>
      <c r="D13" s="4" t="n">
        <v>159717</v>
      </c>
      <c r="E13" s="33" t="n">
        <f aca="false">C13/D13</f>
        <v>3.74163677</v>
      </c>
    </row>
    <row r="14" customFormat="false" ht="15.75" hidden="false" customHeight="false" outlineLevel="0" collapsed="false">
      <c r="A14" s="3"/>
      <c r="B14" s="2" t="n">
        <v>5000000</v>
      </c>
    </row>
    <row r="15" customFormat="false" ht="15.75" hidden="false" customHeight="false" outlineLevel="0" collapsed="false">
      <c r="A15" s="5" t="s">
        <v>12</v>
      </c>
      <c r="B15" s="2"/>
      <c r="C15" s="4" t="n">
        <v>1487961</v>
      </c>
      <c r="D15" s="4" t="n">
        <v>399192</v>
      </c>
      <c r="E15" s="33" t="n">
        <f aca="false">C15/D15</f>
        <v>3.727431912</v>
      </c>
    </row>
    <row r="16" customFormat="false" ht="15.75" hidden="false" customHeight="false" outlineLevel="0" collapsed="false">
      <c r="A16" s="3"/>
      <c r="B16" s="2" t="n">
        <v>10000000</v>
      </c>
    </row>
    <row r="17" customFormat="false" ht="15.75" hidden="false" customHeight="false" outlineLevel="0" collapsed="false">
      <c r="A17" s="5" t="s">
        <v>12</v>
      </c>
      <c r="B17" s="2"/>
      <c r="C17" s="4" t="n">
        <v>3161000</v>
      </c>
      <c r="D17" s="4" t="n">
        <v>888015</v>
      </c>
      <c r="E17" s="33" t="n">
        <f aca="false">C17/D17</f>
        <v>3.559624556</v>
      </c>
    </row>
    <row r="18" customFormat="false" ht="15.75" hidden="false" customHeight="false" outlineLevel="0" collapsed="false">
      <c r="A18" s="3"/>
      <c r="B18" s="2" t="n">
        <v>20000000</v>
      </c>
    </row>
    <row r="19" customFormat="false" ht="15.75" hidden="false" customHeight="false" outlineLevel="0" collapsed="false">
      <c r="A19" s="5" t="s">
        <v>12</v>
      </c>
      <c r="B19" s="2"/>
      <c r="C19" s="4" t="n">
        <v>6324141</v>
      </c>
      <c r="D19" s="4" t="n">
        <v>1786384</v>
      </c>
      <c r="E19" s="33" t="n">
        <f aca="false">C19/D19</f>
        <v>3.540191247</v>
      </c>
    </row>
    <row r="20" customFormat="false" ht="15.75" hidden="false" customHeight="false" outlineLevel="0" collapsed="false">
      <c r="A20" s="3"/>
      <c r="B20" s="2" t="n">
        <v>50000000</v>
      </c>
    </row>
    <row r="21" customFormat="false" ht="15.75" hidden="false" customHeight="false" outlineLevel="0" collapsed="false">
      <c r="A21" s="5" t="s">
        <v>12</v>
      </c>
      <c r="B21" s="2"/>
      <c r="C21" s="4" t="n">
        <v>15799262</v>
      </c>
      <c r="D21" s="4" t="n">
        <v>5261526</v>
      </c>
      <c r="E21" s="33" t="n">
        <f aca="false">C21/D21</f>
        <v>3.002790825</v>
      </c>
    </row>
    <row r="22" customFormat="false" ht="15.75" hidden="false" customHeight="false" outlineLevel="0" collapsed="false">
      <c r="A22" s="3"/>
      <c r="B22" s="2" t="n">
        <v>100000000</v>
      </c>
    </row>
    <row r="23" customFormat="false" ht="15.75" hidden="false" customHeight="false" outlineLevel="0" collapsed="false">
      <c r="A23" s="5" t="s">
        <v>12</v>
      </c>
      <c r="B23" s="2"/>
      <c r="C23" s="4" t="n">
        <v>31526593</v>
      </c>
      <c r="D23" s="4" t="n">
        <v>9335434</v>
      </c>
      <c r="E23" s="33" t="n">
        <f aca="false">C23/D23</f>
        <v>3.377089164</v>
      </c>
    </row>
    <row r="24" customFormat="false" ht="15.75" hidden="false" customHeight="false" outlineLevel="0" collapsed="false">
      <c r="A24" s="3"/>
      <c r="B24" s="2" t="n">
        <v>200000000</v>
      </c>
    </row>
    <row r="25" customFormat="false" ht="15.75" hidden="false" customHeight="false" outlineLevel="0" collapsed="false">
      <c r="A25" s="5" t="s">
        <v>12</v>
      </c>
      <c r="B25" s="2"/>
      <c r="C25" s="4" t="n">
        <v>63367567</v>
      </c>
      <c r="D25" s="4" t="n">
        <v>17465662</v>
      </c>
      <c r="E25" s="33" t="n">
        <f aca="false">C25/D25</f>
        <v>3.628122828</v>
      </c>
    </row>
    <row r="26" customFormat="false" ht="15.75" hidden="false" customHeight="false" outlineLevel="0" collapsed="false">
      <c r="A26" s="3"/>
      <c r="B26" s="2" t="n">
        <v>500000000</v>
      </c>
    </row>
    <row r="27" customFormat="false" ht="15.75" hidden="false" customHeight="false" outlineLevel="0" collapsed="false">
      <c r="A27" s="5" t="s">
        <v>12</v>
      </c>
      <c r="B27" s="2"/>
      <c r="C27" s="4" t="n">
        <v>157873804</v>
      </c>
      <c r="D27" s="4" t="n">
        <v>43588663</v>
      </c>
      <c r="E27" s="33" t="n">
        <f aca="false">C27/D27</f>
        <v>3.621900585</v>
      </c>
    </row>
    <row r="28" customFormat="false" ht="15.75" hidden="false" customHeight="false" outlineLevel="0" collapsed="false">
      <c r="A28" s="3"/>
      <c r="B28" s="2" t="n">
        <v>1000000000</v>
      </c>
    </row>
    <row r="29" customFormat="false" ht="15.75" hidden="false" customHeight="false" outlineLevel="0" collapsed="false">
      <c r="A29" s="5" t="s">
        <v>12</v>
      </c>
      <c r="B29" s="2"/>
      <c r="C29" s="4" t="n">
        <v>2207120151</v>
      </c>
      <c r="D29" s="4" t="n">
        <v>304082538</v>
      </c>
      <c r="E29" s="33" t="n">
        <f aca="false">C29/D29</f>
        <v>7.25829298</v>
      </c>
    </row>
    <row r="30" customFormat="false" ht="15.75" hidden="false" customHeight="false" outlineLevel="0" collapsed="false">
      <c r="A30" s="3"/>
      <c r="B30" s="2" t="n">
        <v>2000000000</v>
      </c>
    </row>
    <row r="31" customFormat="false" ht="15.75" hidden="false" customHeight="false" outlineLevel="0" collapsed="false">
      <c r="A31" s="5" t="s">
        <v>12</v>
      </c>
      <c r="B31" s="2"/>
    </row>
    <row r="32" customFormat="false" ht="15.75" hidden="false" customHeight="false" outlineLevel="0" collapsed="false">
      <c r="A32" s="3" t="s">
        <v>13</v>
      </c>
      <c r="B32" s="3"/>
      <c r="C32" s="4" t="s">
        <v>141</v>
      </c>
    </row>
    <row r="33" customFormat="false" ht="15.75" hidden="false" customHeight="false" outlineLevel="0" collapsed="false">
      <c r="A33" s="3" t="s">
        <v>14</v>
      </c>
      <c r="B33" s="3"/>
      <c r="C33" s="3" t="s">
        <v>74</v>
      </c>
    </row>
  </sheetData>
  <mergeCells count="12">
    <mergeCell ref="B1:B8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</mergeCells>
  <hyperlinks>
    <hyperlink ref="C2" r:id="rId1" display="https://www.cpubenchmark.net/cpu.php?cpu=Intel+Core+i7-4500U+%40+1.80GHz&amp;id=193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/>
      <c r="B1" s="4" t="n">
        <v>1025407403</v>
      </c>
    </row>
    <row r="2" customFormat="false" ht="15.75" hidden="false" customHeight="false" outlineLevel="0" collapsed="false">
      <c r="A2" s="28"/>
      <c r="B2" s="15" t="s">
        <v>15</v>
      </c>
    </row>
    <row r="3" customFormat="false" ht="15.75" hidden="false" customHeight="false" outlineLevel="0" collapsed="false">
      <c r="A3" s="4"/>
      <c r="B3" s="4" t="n">
        <v>2539</v>
      </c>
    </row>
    <row r="4" customFormat="false" ht="15.75" hidden="false" customHeight="false" outlineLevel="0" collapsed="false">
      <c r="A4" s="4"/>
      <c r="B4" s="4" t="s">
        <v>16</v>
      </c>
    </row>
    <row r="5" customFormat="false" ht="15.75" hidden="false" customHeight="false" outlineLevel="0" collapsed="false">
      <c r="A5" s="4"/>
      <c r="B5" s="4" t="n">
        <v>1600</v>
      </c>
    </row>
    <row r="6" customFormat="false" ht="15.75" hidden="false" customHeight="false" outlineLevel="0" collapsed="false">
      <c r="A6" s="4"/>
      <c r="B6" s="4" t="n">
        <v>8</v>
      </c>
    </row>
    <row r="7" customFormat="false" ht="15.75" hidden="false" customHeight="false" outlineLevel="0" collapsed="false">
      <c r="A7" s="4"/>
      <c r="B7" s="4" t="n">
        <v>1</v>
      </c>
    </row>
    <row r="8" customFormat="false" ht="15.75" hidden="false" customHeight="false" outlineLevel="0" collapsed="false">
      <c r="A8" s="4"/>
      <c r="B8" s="4" t="s">
        <v>17</v>
      </c>
    </row>
    <row r="9" customFormat="false" ht="15.75" hidden="false" customHeight="false" outlineLevel="0" collapsed="false">
      <c r="A9" s="4"/>
      <c r="B9" s="4" t="s">
        <v>21</v>
      </c>
    </row>
    <row r="11" customFormat="false" ht="15.75" hidden="false" customHeight="false" outlineLevel="0" collapsed="false">
      <c r="A11" s="50" t="n">
        <v>1000000</v>
      </c>
      <c r="B11" s="4" t="n">
        <v>174512</v>
      </c>
    </row>
    <row r="13" customFormat="false" ht="15.75" hidden="false" customHeight="false" outlineLevel="0" collapsed="false">
      <c r="A13" s="50" t="n">
        <v>2000000</v>
      </c>
      <c r="B13" s="4" t="n">
        <v>367151</v>
      </c>
    </row>
    <row r="15" customFormat="false" ht="15.75" hidden="false" customHeight="false" outlineLevel="0" collapsed="false">
      <c r="A15" s="50" t="n">
        <v>5000000</v>
      </c>
      <c r="B15" s="4" t="n">
        <v>978120</v>
      </c>
    </row>
    <row r="17" customFormat="false" ht="15.75" hidden="false" customHeight="false" outlineLevel="0" collapsed="false">
      <c r="A17" s="50" t="n">
        <v>10000000</v>
      </c>
      <c r="B17" s="4" t="n">
        <v>2058115</v>
      </c>
    </row>
    <row r="19" customFormat="false" ht="15.75" hidden="false" customHeight="false" outlineLevel="0" collapsed="false">
      <c r="A19" s="50" t="n">
        <v>20000000</v>
      </c>
      <c r="B19" s="4" t="n">
        <v>4301665</v>
      </c>
    </row>
    <row r="21" customFormat="false" ht="15.75" hidden="false" customHeight="false" outlineLevel="0" collapsed="false">
      <c r="A21" s="50" t="n">
        <v>50000000</v>
      </c>
      <c r="B21" s="4" t="n">
        <v>11335197</v>
      </c>
    </row>
    <row r="23" customFormat="false" ht="15.75" hidden="false" customHeight="false" outlineLevel="0" collapsed="false">
      <c r="A23" s="50" t="n">
        <v>100000000</v>
      </c>
      <c r="B23" s="4" t="n">
        <v>23484244</v>
      </c>
    </row>
    <row r="25" customFormat="false" ht="15.75" hidden="false" customHeight="false" outlineLevel="0" collapsed="false">
      <c r="A25" s="50" t="n">
        <v>200000000</v>
      </c>
      <c r="B25" s="4" t="n">
        <v>48928814</v>
      </c>
    </row>
    <row r="27" customFormat="false" ht="15.75" hidden="false" customHeight="false" outlineLevel="0" collapsed="false">
      <c r="A27" s="50" t="n">
        <v>500000000</v>
      </c>
      <c r="B27" s="4" t="n">
        <v>128561275</v>
      </c>
    </row>
    <row r="29" customFormat="false" ht="15.75" hidden="false" customHeight="false" outlineLevel="0" collapsed="false">
      <c r="A29" s="50" t="n">
        <v>1000000000</v>
      </c>
      <c r="B29" s="4" t="n">
        <v>149465500</v>
      </c>
    </row>
    <row r="31" customFormat="false" ht="15.75" hidden="false" customHeight="false" outlineLevel="0" collapsed="false">
      <c r="A31" s="50" t="n">
        <v>2000000000</v>
      </c>
      <c r="B31" s="4" t="n">
        <v>1119030008</v>
      </c>
    </row>
    <row r="32" customFormat="false" ht="15.75" hidden="false" customHeight="false" outlineLevel="0" collapsed="false">
      <c r="A32" s="4"/>
      <c r="B32" s="4" t="s">
        <v>73</v>
      </c>
    </row>
    <row r="33" customFormat="false" ht="15.75" hidden="false" customHeight="false" outlineLevel="0" collapsed="false">
      <c r="A33" s="4"/>
      <c r="B33" s="3" t="s">
        <v>74</v>
      </c>
    </row>
  </sheetData>
  <hyperlinks>
    <hyperlink ref="B2" r:id="rId1" display="https://www.cpubenchmark.net/cpu.php?cpu=Intel+Core+i7-4500U+%40+1.80GHz&amp;id=193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2024-11-05T19:42:57Z</dcterms:modified>
  <cp:revision>1</cp:revision>
  <dc:subject/>
  <dc:title/>
</cp:coreProperties>
</file>