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3965" windowHeight="1123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K14" i="1" l="1"/>
  <c r="K15" i="1"/>
  <c r="K16" i="1"/>
  <c r="K17" i="1"/>
  <c r="K18" i="1"/>
  <c r="G16" i="1"/>
  <c r="G15" i="1"/>
  <c r="G14" i="1"/>
  <c r="K12" i="1"/>
  <c r="N4" i="1" l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L9" i="1"/>
  <c r="L10" i="1" s="1"/>
  <c r="L11" i="1" s="1"/>
  <c r="L12" i="1" s="1"/>
  <c r="L13" i="1" s="1"/>
  <c r="L14" i="1" s="1"/>
  <c r="L15" i="1" s="1"/>
  <c r="L16" i="1" s="1"/>
  <c r="K5" i="1"/>
  <c r="K6" i="1"/>
  <c r="K7" i="1"/>
  <c r="K8" i="1"/>
  <c r="K9" i="1"/>
  <c r="K10" i="1"/>
  <c r="K11" i="1"/>
  <c r="K13" i="1"/>
  <c r="J14" i="1"/>
  <c r="J15" i="1" s="1"/>
  <c r="J16" i="1" s="1"/>
  <c r="J17" i="1" s="1"/>
  <c r="J18" i="1" s="1"/>
  <c r="I15" i="1"/>
  <c r="I16" i="1"/>
  <c r="I17" i="1"/>
  <c r="I18" i="1"/>
  <c r="G13" i="1"/>
  <c r="G12" i="1"/>
  <c r="G11" i="1"/>
  <c r="G10" i="1"/>
  <c r="G9" i="1"/>
  <c r="G8" i="1"/>
  <c r="G7" i="1"/>
  <c r="G6" i="1"/>
  <c r="G5" i="1"/>
  <c r="F14" i="1"/>
  <c r="F15" i="1" s="1"/>
  <c r="F16" i="1" s="1"/>
  <c r="F17" i="1" s="1"/>
  <c r="F18" i="1" s="1"/>
  <c r="E15" i="1"/>
  <c r="E16" i="1" s="1"/>
  <c r="E17" i="1" s="1"/>
  <c r="E18" i="1" s="1"/>
  <c r="K4" i="1"/>
  <c r="L4" i="1" s="1"/>
  <c r="L5" i="1" s="1"/>
  <c r="L6" i="1" s="1"/>
  <c r="I5" i="1"/>
  <c r="I6" i="1"/>
  <c r="I7" i="1"/>
  <c r="I8" i="1"/>
  <c r="I9" i="1"/>
  <c r="I10" i="1"/>
  <c r="I11" i="1"/>
  <c r="I12" i="1"/>
  <c r="I13" i="1"/>
  <c r="I14" i="1"/>
  <c r="I4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C20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C19" i="1"/>
  <c r="D18" i="1"/>
  <c r="D13" i="1"/>
  <c r="D7" i="1"/>
  <c r="G3" i="1"/>
  <c r="G4" i="1" s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L17" i="1" l="1"/>
  <c r="D19" i="1"/>
  <c r="L7" i="1"/>
  <c r="L8" i="1" s="1"/>
</calcChain>
</file>

<file path=xl/sharedStrings.xml><?xml version="1.0" encoding="utf-8"?>
<sst xmlns="http://schemas.openxmlformats.org/spreadsheetml/2006/main" count="53" uniqueCount="50">
  <si>
    <t>機能</t>
    <rPh sb="0" eb="2">
      <t>キノウ</t>
    </rPh>
    <phoneticPr fontId="1"/>
  </si>
  <si>
    <t>見積</t>
    <rPh sb="0" eb="2">
      <t>ミツモリ</t>
    </rPh>
    <phoneticPr fontId="1"/>
  </si>
  <si>
    <t>理想</t>
    <rPh sb="0" eb="2">
      <t>リソウ</t>
    </rPh>
    <phoneticPr fontId="1"/>
  </si>
  <si>
    <t>平均理想</t>
    <rPh sb="0" eb="2">
      <t>ヘイキン</t>
    </rPh>
    <rPh sb="2" eb="4">
      <t>リソウ</t>
    </rPh>
    <phoneticPr fontId="1"/>
  </si>
  <si>
    <t>実際</t>
    <rPh sb="0" eb="2">
      <t>ジッサイ</t>
    </rPh>
    <phoneticPr fontId="1"/>
  </si>
  <si>
    <t>＃1</t>
    <phoneticPr fontId="1"/>
  </si>
  <si>
    <t>＃2</t>
  </si>
  <si>
    <t>＃3</t>
  </si>
  <si>
    <t>スプリント合計</t>
    <rPh sb="5" eb="7">
      <t>ゴウケイ</t>
    </rPh>
    <phoneticPr fontId="1"/>
  </si>
  <si>
    <t>＃4</t>
  </si>
  <si>
    <t>＃5</t>
  </si>
  <si>
    <t>＃6</t>
  </si>
  <si>
    <t>＃7</t>
  </si>
  <si>
    <t>＃8</t>
  </si>
  <si>
    <t>＃9</t>
  </si>
  <si>
    <t>テスト</t>
    <phoneticPr fontId="1"/>
  </si>
  <si>
    <t>＃10</t>
    <phoneticPr fontId="1"/>
  </si>
  <si>
    <t>＃11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</si>
  <si>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</si>
  <si>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</si>
  <si>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</si>
  <si>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</si>
  <si>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ベロシティ</t>
    <phoneticPr fontId="1"/>
  </si>
  <si>
    <t>pv</t>
    <phoneticPr fontId="1"/>
  </si>
  <si>
    <t>ev</t>
    <phoneticPr fontId="1"/>
  </si>
  <si>
    <t>PV</t>
    <phoneticPr fontId="1"/>
  </si>
  <si>
    <t>EV</t>
    <phoneticPr fontId="1"/>
  </si>
  <si>
    <t>1pt=2h/人</t>
    <rPh sb="7" eb="8">
      <t>ヒト</t>
    </rPh>
    <phoneticPr fontId="1"/>
  </si>
  <si>
    <t>1人あたりの時間</t>
    <rPh sb="1" eb="2">
      <t>ヒト</t>
    </rPh>
    <rPh sb="6" eb="8">
      <t>ジカン</t>
    </rPh>
    <phoneticPr fontId="1"/>
  </si>
  <si>
    <t>合計52</t>
    <rPh sb="0" eb="2">
      <t>ゴウケイ</t>
    </rPh>
    <phoneticPr fontId="1"/>
  </si>
  <si>
    <t>AC</t>
    <phoneticPr fontId="1"/>
  </si>
  <si>
    <t>見積*2</t>
    <rPh sb="0" eb="2">
      <t>ミツモリ</t>
    </rPh>
    <phoneticPr fontId="1"/>
  </si>
  <si>
    <t>実際*2</t>
    <rPh sb="0" eb="2">
      <t>ジッサイ</t>
    </rPh>
    <phoneticPr fontId="1"/>
  </si>
  <si>
    <t>ac</t>
    <phoneticPr fontId="1"/>
  </si>
  <si>
    <t>AC累積</t>
    <rPh sb="2" eb="4">
      <t>ルイセキ</t>
    </rPh>
    <phoneticPr fontId="1"/>
  </si>
  <si>
    <t>SV(スケジュール差異)=EV-PV</t>
    <rPh sb="9" eb="11">
      <t>サイ</t>
    </rPh>
    <phoneticPr fontId="1"/>
  </si>
  <si>
    <t>CV(コスト差異)＝EV-AC</t>
    <rPh sb="6" eb="8">
      <t>サイ</t>
    </rPh>
    <phoneticPr fontId="1"/>
  </si>
  <si>
    <t>SPI(スケジュール効率指数)＝EV/PV</t>
    <rPh sb="10" eb="12">
      <t>コウリツ</t>
    </rPh>
    <rPh sb="12" eb="14">
      <t>シスウ</t>
    </rPh>
    <phoneticPr fontId="1"/>
  </si>
  <si>
    <t>プラマイ</t>
    <phoneticPr fontId="1"/>
  </si>
  <si>
    <t>CPI(コスト効率指数)＝EV/AC</t>
    <rPh sb="7" eb="9">
      <t>コウリツ</t>
    </rPh>
    <rPh sb="9" eb="11">
      <t>シスウ</t>
    </rPh>
    <phoneticPr fontId="1"/>
  </si>
  <si>
    <t>EAC=AC+(BAC-EV)/CPI</t>
    <phoneticPr fontId="1"/>
  </si>
  <si>
    <t>コスト予想</t>
    <rPh sb="3" eb="5">
      <t>ヨソウ</t>
    </rPh>
    <phoneticPr fontId="1"/>
  </si>
  <si>
    <t>PV</t>
  </si>
  <si>
    <t>EV</t>
  </si>
  <si>
    <t>テストと#11</t>
    <phoneticPr fontId="1"/>
  </si>
  <si>
    <t>pv</t>
    <phoneticPr fontId="1"/>
  </si>
  <si>
    <t>ev</t>
    <phoneticPr fontId="1"/>
  </si>
  <si>
    <t>ac</t>
    <phoneticPr fontId="1"/>
  </si>
  <si>
    <t>1人当たり</t>
    <rPh sb="1" eb="3">
      <t>ヒトア</t>
    </rPh>
    <phoneticPr fontId="1"/>
  </si>
  <si>
    <t>3人当たり</t>
    <rPh sb="1" eb="2">
      <t>ニン</t>
    </rPh>
    <rPh sb="2" eb="3">
      <t>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</si>
</sst>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EVM</a:t>
            </a:r>
            <a:endParaRPr lang="en-US" altLang="ja-JP" sz="1400" b="0" i="0" u="none" strike="noStrike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7692038495188118E-2"/>
          <c:y val="0.16708333333333336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Sheet2!$F$3:$F$17</c:f>
              <c:numCache>
                <c:formatCode>General</c:formatCode>
                <c:ptCount val="15"/>
                <c:pt idx="0">
                  <c:v>6</c:v>
                </c:pt>
                <c:pt idx="1">
                  <c:v>12</c:v>
                </c:pt>
                <c:pt idx="2">
                  <c:v>30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  <c:pt idx="11">
                  <c:v>126</c:v>
                </c:pt>
                <c:pt idx="12">
                  <c:v>138</c:v>
                </c:pt>
                <c:pt idx="13">
                  <c:v>150</c:v>
                </c:pt>
                <c:pt idx="1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2-4F9F-B8D7-6E7C4B4B5A4E}"/>
            </c:ext>
          </c:extLst>
        </c:ser>
        <c:ser>
          <c:idx val="1"/>
          <c:order val="1"/>
          <c:tx>
            <c:strRef>
              <c:f>Sheet2!$G$2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Sheet2!$G$3:$G$17</c:f>
              <c:numCache>
                <c:formatCode>General</c:formatCode>
                <c:ptCount val="15"/>
                <c:pt idx="0">
                  <c:v>6</c:v>
                </c:pt>
                <c:pt idx="1">
                  <c:v>12</c:v>
                </c:pt>
                <c:pt idx="2">
                  <c:v>30</c:v>
                </c:pt>
                <c:pt idx="3">
                  <c:v>48</c:v>
                </c:pt>
                <c:pt idx="4">
                  <c:v>60</c:v>
                </c:pt>
                <c:pt idx="5">
                  <c:v>66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  <c:pt idx="11">
                  <c:v>114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2-4F9F-B8D7-6E7C4B4B5A4E}"/>
            </c:ext>
          </c:extLst>
        </c:ser>
        <c:ser>
          <c:idx val="2"/>
          <c:order val="2"/>
          <c:tx>
            <c:strRef>
              <c:f>Sheet2!$H$2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Sheet2!$H$3:$H$17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33</c:v>
                </c:pt>
                <c:pt idx="3">
                  <c:v>63</c:v>
                </c:pt>
                <c:pt idx="4">
                  <c:v>81</c:v>
                </c:pt>
                <c:pt idx="5">
                  <c:v>99</c:v>
                </c:pt>
                <c:pt idx="6">
                  <c:v>102</c:v>
                </c:pt>
                <c:pt idx="7">
                  <c:v>105</c:v>
                </c:pt>
                <c:pt idx="8">
                  <c:v>111</c:v>
                </c:pt>
                <c:pt idx="9">
                  <c:v>114</c:v>
                </c:pt>
                <c:pt idx="10">
                  <c:v>117</c:v>
                </c:pt>
                <c:pt idx="11">
                  <c:v>120</c:v>
                </c:pt>
                <c:pt idx="12">
                  <c:v>123</c:v>
                </c:pt>
                <c:pt idx="13">
                  <c:v>123</c:v>
                </c:pt>
                <c:pt idx="14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2-4F9F-B8D7-6E7C4B4B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011968"/>
        <c:axId val="1246015296"/>
      </c:lineChart>
      <c:catAx>
        <c:axId val="124601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6015296"/>
        <c:crosses val="autoZero"/>
        <c:auto val="1"/>
        <c:lblAlgn val="ctr"/>
        <c:lblOffset val="100"/>
        <c:noMultiLvlLbl val="0"/>
      </c:catAx>
      <c:valAx>
        <c:axId val="12460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6011968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4</xdr:row>
      <xdr:rowOff>100012</xdr:rowOff>
    </xdr:from>
    <xdr:to>
      <xdr:col>14</xdr:col>
      <xdr:colOff>647700</xdr:colOff>
      <xdr:row>15</xdr:row>
      <xdr:rowOff>223837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abSelected="1" topLeftCell="B1" workbookViewId="0">
      <selection activeCell="N17" sqref="N17"/>
    </sheetView>
  </sheetViews>
  <sheetFormatPr defaultRowHeight="18.75" x14ac:dyDescent="0.4"/>
  <cols>
    <col min="1" max="1" width="10.375" customWidth="1"/>
    <col min="2" max="2" width="13.375" customWidth="1"/>
    <col min="4" max="4" width="9.75" customWidth="1"/>
  </cols>
  <sheetData>
    <row r="1" spans="2:14" x14ac:dyDescent="0.4">
      <c r="C1" t="s">
        <v>23</v>
      </c>
      <c r="G1" t="s">
        <v>24</v>
      </c>
    </row>
    <row r="2" spans="2:14" x14ac:dyDescent="0.4">
      <c r="B2" s="1" t="s">
        <v>0</v>
      </c>
      <c r="C2" s="1" t="s">
        <v>1</v>
      </c>
      <c r="D2" s="1"/>
      <c r="E2" s="1" t="s">
        <v>2</v>
      </c>
      <c r="F2" s="1" t="s">
        <v>3</v>
      </c>
      <c r="G2" s="1" t="s">
        <v>4</v>
      </c>
    </row>
    <row r="3" spans="2:14" x14ac:dyDescent="0.4">
      <c r="B3" s="1"/>
      <c r="D3" s="1"/>
      <c r="E3" s="1">
        <f>SUM(C4:C18)</f>
        <v>26</v>
      </c>
      <c r="F3" s="1">
        <f>SUM(C4:C18)</f>
        <v>26</v>
      </c>
      <c r="G3" s="1">
        <f>SUM(C4:C18)</f>
        <v>26</v>
      </c>
      <c r="H3">
        <v>0</v>
      </c>
      <c r="I3" t="s">
        <v>31</v>
      </c>
      <c r="J3" s="9" t="s">
        <v>25</v>
      </c>
      <c r="K3" t="s">
        <v>32</v>
      </c>
      <c r="L3" s="9" t="s">
        <v>26</v>
      </c>
      <c r="M3" t="s">
        <v>33</v>
      </c>
      <c r="N3" s="10" t="s">
        <v>34</v>
      </c>
    </row>
    <row r="4" spans="2:14" x14ac:dyDescent="0.4">
      <c r="B4" s="1" t="s">
        <v>5</v>
      </c>
      <c r="C4" s="2">
        <v>1</v>
      </c>
      <c r="D4" s="1"/>
      <c r="E4" s="1">
        <f>E3-C4</f>
        <v>25</v>
      </c>
      <c r="F4" s="3">
        <f t="shared" ref="F4:F13" si="0">F3-$C$20</f>
        <v>24.266666666666666</v>
      </c>
      <c r="G4" s="1">
        <f>G3-C4</f>
        <v>25</v>
      </c>
      <c r="H4">
        <v>1</v>
      </c>
      <c r="I4">
        <f>C4*2</f>
        <v>2</v>
      </c>
      <c r="J4" s="9">
        <f>I4</f>
        <v>2</v>
      </c>
      <c r="K4">
        <f>H4*2</f>
        <v>2</v>
      </c>
      <c r="L4" s="9">
        <f>K4</f>
        <v>2</v>
      </c>
      <c r="M4">
        <v>2</v>
      </c>
      <c r="N4" s="10">
        <f>M4</f>
        <v>2</v>
      </c>
    </row>
    <row r="5" spans="2:14" x14ac:dyDescent="0.4">
      <c r="B5" s="1" t="s">
        <v>6</v>
      </c>
      <c r="C5" s="2">
        <v>1</v>
      </c>
      <c r="D5" s="1"/>
      <c r="E5" s="1">
        <f t="shared" ref="E5:E18" si="1">E4-C5</f>
        <v>24</v>
      </c>
      <c r="F5" s="3">
        <f t="shared" si="0"/>
        <v>22.533333333333331</v>
      </c>
      <c r="G5" s="1">
        <f>G4-C5</f>
        <v>24</v>
      </c>
      <c r="H5">
        <v>1</v>
      </c>
      <c r="I5">
        <f t="shared" ref="I5:I18" si="2">C5*2</f>
        <v>2</v>
      </c>
      <c r="J5" s="9">
        <f>J4+I5</f>
        <v>4</v>
      </c>
      <c r="K5">
        <f t="shared" ref="K5:K18" si="3">H5*2</f>
        <v>2</v>
      </c>
      <c r="L5" s="9">
        <f>L4+K5</f>
        <v>4</v>
      </c>
      <c r="M5">
        <v>0</v>
      </c>
      <c r="N5" s="10">
        <f>N4+M5</f>
        <v>2</v>
      </c>
    </row>
    <row r="6" spans="2:14" x14ac:dyDescent="0.4">
      <c r="B6" s="1" t="s">
        <v>7</v>
      </c>
      <c r="C6" s="2">
        <v>3</v>
      </c>
      <c r="D6" s="1" t="s">
        <v>8</v>
      </c>
      <c r="E6" s="1">
        <f t="shared" si="1"/>
        <v>21</v>
      </c>
      <c r="F6" s="3">
        <f t="shared" si="0"/>
        <v>20.799999999999997</v>
      </c>
      <c r="G6" s="1">
        <f>G5-C6</f>
        <v>21</v>
      </c>
      <c r="H6">
        <v>3</v>
      </c>
      <c r="I6">
        <f t="shared" si="2"/>
        <v>6</v>
      </c>
      <c r="J6" s="9">
        <f t="shared" ref="J6:J18" si="4">J5+I6</f>
        <v>10</v>
      </c>
      <c r="K6">
        <f t="shared" si="3"/>
        <v>6</v>
      </c>
      <c r="L6" s="9">
        <f t="shared" ref="L6:L17" si="5">L5+K6</f>
        <v>10</v>
      </c>
      <c r="M6">
        <v>9</v>
      </c>
      <c r="N6" s="10">
        <f t="shared" ref="N6:N17" si="6">N5+M6</f>
        <v>11</v>
      </c>
    </row>
    <row r="7" spans="2:14" x14ac:dyDescent="0.4">
      <c r="B7" s="1" t="s">
        <v>9</v>
      </c>
      <c r="C7" s="2">
        <v>3</v>
      </c>
      <c r="D7" s="1">
        <f>SUM(C4:C7)</f>
        <v>8</v>
      </c>
      <c r="E7" s="1">
        <f t="shared" si="1"/>
        <v>18</v>
      </c>
      <c r="F7" s="3">
        <f t="shared" si="0"/>
        <v>19.066666666666663</v>
      </c>
      <c r="G7" s="1">
        <f>G6-C7</f>
        <v>18</v>
      </c>
      <c r="H7">
        <v>3</v>
      </c>
      <c r="I7">
        <f t="shared" si="2"/>
        <v>6</v>
      </c>
      <c r="J7" s="9">
        <f t="shared" si="4"/>
        <v>16</v>
      </c>
      <c r="K7">
        <f t="shared" si="3"/>
        <v>6</v>
      </c>
      <c r="L7" s="9">
        <f t="shared" si="5"/>
        <v>16</v>
      </c>
      <c r="M7">
        <v>12</v>
      </c>
      <c r="N7" s="10">
        <f t="shared" si="6"/>
        <v>23</v>
      </c>
    </row>
    <row r="8" spans="2:14" x14ac:dyDescent="0.4">
      <c r="B8" s="1" t="s">
        <v>10</v>
      </c>
      <c r="C8" s="4">
        <v>2</v>
      </c>
      <c r="D8" s="1"/>
      <c r="E8" s="1">
        <f t="shared" si="1"/>
        <v>16</v>
      </c>
      <c r="F8" s="3">
        <f t="shared" si="0"/>
        <v>17.333333333333329</v>
      </c>
      <c r="G8" s="1">
        <f>G7-C8</f>
        <v>16</v>
      </c>
      <c r="H8">
        <v>2</v>
      </c>
      <c r="I8">
        <f t="shared" si="2"/>
        <v>4</v>
      </c>
      <c r="J8" s="9">
        <f t="shared" si="4"/>
        <v>20</v>
      </c>
      <c r="K8">
        <f t="shared" si="3"/>
        <v>4</v>
      </c>
      <c r="L8" s="9">
        <f t="shared" si="5"/>
        <v>20</v>
      </c>
      <c r="M8">
        <v>6</v>
      </c>
      <c r="N8" s="10">
        <f t="shared" si="6"/>
        <v>29</v>
      </c>
    </row>
    <row r="9" spans="2:14" x14ac:dyDescent="0.4">
      <c r="B9" s="1" t="s">
        <v>11</v>
      </c>
      <c r="C9" s="4">
        <v>2</v>
      </c>
      <c r="D9" s="1"/>
      <c r="E9" s="1">
        <f t="shared" si="1"/>
        <v>14</v>
      </c>
      <c r="F9" s="3">
        <f t="shared" si="0"/>
        <v>15.599999999999994</v>
      </c>
      <c r="G9" s="1">
        <f>G8-C10</f>
        <v>15</v>
      </c>
      <c r="H9">
        <v>1</v>
      </c>
      <c r="I9">
        <f t="shared" si="2"/>
        <v>4</v>
      </c>
      <c r="J9" s="9">
        <f t="shared" si="4"/>
        <v>24</v>
      </c>
      <c r="K9">
        <f t="shared" si="3"/>
        <v>2</v>
      </c>
      <c r="L9" s="9">
        <f t="shared" si="5"/>
        <v>22</v>
      </c>
      <c r="M9">
        <v>6</v>
      </c>
      <c r="N9" s="10">
        <f t="shared" si="6"/>
        <v>35</v>
      </c>
    </row>
    <row r="10" spans="2:14" x14ac:dyDescent="0.4">
      <c r="B10" s="1" t="s">
        <v>12</v>
      </c>
      <c r="C10" s="4">
        <v>1</v>
      </c>
      <c r="D10" s="1"/>
      <c r="E10" s="1">
        <f t="shared" si="1"/>
        <v>13</v>
      </c>
      <c r="F10" s="3">
        <f t="shared" si="0"/>
        <v>13.86666666666666</v>
      </c>
      <c r="G10" s="1">
        <f>G9-C9</f>
        <v>13</v>
      </c>
      <c r="H10">
        <v>2</v>
      </c>
      <c r="I10">
        <f t="shared" si="2"/>
        <v>2</v>
      </c>
      <c r="J10" s="9">
        <f t="shared" si="4"/>
        <v>26</v>
      </c>
      <c r="K10">
        <f t="shared" si="3"/>
        <v>4</v>
      </c>
      <c r="L10" s="9">
        <f t="shared" si="5"/>
        <v>26</v>
      </c>
      <c r="M10">
        <v>2</v>
      </c>
      <c r="N10" s="10">
        <f t="shared" si="6"/>
        <v>37</v>
      </c>
    </row>
    <row r="11" spans="2:14" x14ac:dyDescent="0.4">
      <c r="B11" s="1" t="s">
        <v>13</v>
      </c>
      <c r="C11" s="4">
        <v>1</v>
      </c>
      <c r="D11" s="1"/>
      <c r="E11" s="1">
        <f t="shared" si="1"/>
        <v>12</v>
      </c>
      <c r="F11" s="3">
        <f t="shared" si="0"/>
        <v>12.133333333333326</v>
      </c>
      <c r="G11" s="1">
        <f>G10-C11</f>
        <v>12</v>
      </c>
      <c r="H11">
        <v>1</v>
      </c>
      <c r="I11">
        <f t="shared" si="2"/>
        <v>2</v>
      </c>
      <c r="J11" s="9">
        <f t="shared" si="4"/>
        <v>28</v>
      </c>
      <c r="K11">
        <f t="shared" si="3"/>
        <v>2</v>
      </c>
      <c r="L11" s="9">
        <f t="shared" si="5"/>
        <v>28</v>
      </c>
      <c r="M11">
        <v>1</v>
      </c>
      <c r="N11" s="10">
        <f t="shared" si="6"/>
        <v>38</v>
      </c>
    </row>
    <row r="12" spans="2:14" x14ac:dyDescent="0.4">
      <c r="B12" s="1" t="s">
        <v>14</v>
      </c>
      <c r="C12" s="4">
        <v>1</v>
      </c>
      <c r="D12" s="1" t="s">
        <v>8</v>
      </c>
      <c r="E12" s="1">
        <f t="shared" si="1"/>
        <v>11</v>
      </c>
      <c r="F12" s="3">
        <f t="shared" si="0"/>
        <v>10.399999999999991</v>
      </c>
      <c r="G12" s="1">
        <f>G11-C12</f>
        <v>11</v>
      </c>
      <c r="H12">
        <v>1</v>
      </c>
      <c r="I12">
        <f t="shared" si="2"/>
        <v>2</v>
      </c>
      <c r="J12" s="9">
        <f t="shared" si="4"/>
        <v>30</v>
      </c>
      <c r="K12">
        <f t="shared" si="3"/>
        <v>2</v>
      </c>
      <c r="L12" s="9">
        <f t="shared" si="5"/>
        <v>30</v>
      </c>
      <c r="M12">
        <v>2</v>
      </c>
      <c r="N12" s="10">
        <f t="shared" si="6"/>
        <v>40</v>
      </c>
    </row>
    <row r="13" spans="2:14" x14ac:dyDescent="0.4">
      <c r="B13" s="1" t="s">
        <v>15</v>
      </c>
      <c r="C13" s="4">
        <v>1</v>
      </c>
      <c r="D13" s="1">
        <f>SUM(C8:C13)</f>
        <v>8</v>
      </c>
      <c r="E13" s="1">
        <f t="shared" si="1"/>
        <v>10</v>
      </c>
      <c r="F13" s="3">
        <f t="shared" si="0"/>
        <v>8.6666666666666572</v>
      </c>
      <c r="G13" s="1">
        <f>G12-C13</f>
        <v>10</v>
      </c>
      <c r="H13">
        <v>1</v>
      </c>
      <c r="I13">
        <f t="shared" si="2"/>
        <v>2</v>
      </c>
      <c r="J13" s="9">
        <f t="shared" si="4"/>
        <v>32</v>
      </c>
      <c r="K13">
        <f t="shared" si="3"/>
        <v>2</v>
      </c>
      <c r="L13" s="9">
        <f t="shared" si="5"/>
        <v>32</v>
      </c>
      <c r="M13">
        <v>1</v>
      </c>
      <c r="N13" s="10">
        <f t="shared" si="6"/>
        <v>41</v>
      </c>
    </row>
    <row r="14" spans="2:14" x14ac:dyDescent="0.4">
      <c r="B14" s="1" t="s">
        <v>16</v>
      </c>
      <c r="C14" s="5">
        <v>1</v>
      </c>
      <c r="D14" s="1"/>
      <c r="E14" s="1">
        <f t="shared" si="1"/>
        <v>9</v>
      </c>
      <c r="F14" s="3">
        <f t="shared" ref="F14:F18" si="7">F13-$C$20</f>
        <v>6.9333333333333238</v>
      </c>
      <c r="G14" s="1">
        <f>G13-C14</f>
        <v>9</v>
      </c>
      <c r="H14">
        <v>1</v>
      </c>
      <c r="I14">
        <f t="shared" si="2"/>
        <v>2</v>
      </c>
      <c r="J14" s="9">
        <f t="shared" si="4"/>
        <v>34</v>
      </c>
      <c r="K14">
        <f t="shared" si="3"/>
        <v>2</v>
      </c>
      <c r="L14" s="9">
        <f t="shared" si="5"/>
        <v>34</v>
      </c>
      <c r="M14">
        <v>1</v>
      </c>
      <c r="N14" s="10">
        <f t="shared" si="6"/>
        <v>42</v>
      </c>
    </row>
    <row r="15" spans="2:14" x14ac:dyDescent="0.4">
      <c r="B15" s="11" t="s">
        <v>17</v>
      </c>
      <c r="C15" s="5">
        <v>4</v>
      </c>
      <c r="D15" s="1"/>
      <c r="E15" s="1">
        <f t="shared" si="1"/>
        <v>5</v>
      </c>
      <c r="F15" s="3">
        <f t="shared" si="7"/>
        <v>5.1999999999999904</v>
      </c>
      <c r="G15" s="1">
        <f>G14-C16</f>
        <v>7</v>
      </c>
      <c r="H15">
        <v>2</v>
      </c>
      <c r="I15">
        <f t="shared" si="2"/>
        <v>8</v>
      </c>
      <c r="J15" s="9">
        <f t="shared" si="4"/>
        <v>42</v>
      </c>
      <c r="K15">
        <f t="shared" si="3"/>
        <v>4</v>
      </c>
      <c r="L15" s="9">
        <f t="shared" si="5"/>
        <v>38</v>
      </c>
      <c r="M15">
        <v>1</v>
      </c>
      <c r="N15" s="10">
        <f t="shared" si="6"/>
        <v>43</v>
      </c>
    </row>
    <row r="16" spans="2:14" x14ac:dyDescent="0.4">
      <c r="B16" s="1" t="s">
        <v>18</v>
      </c>
      <c r="C16" s="6">
        <v>2</v>
      </c>
      <c r="D16" s="1"/>
      <c r="E16" s="1">
        <f t="shared" si="1"/>
        <v>3</v>
      </c>
      <c r="F16" s="3">
        <f t="shared" si="7"/>
        <v>3.466666666666657</v>
      </c>
      <c r="G16" s="1">
        <f>G15-C17</f>
        <v>5</v>
      </c>
      <c r="H16">
        <v>2</v>
      </c>
      <c r="I16">
        <f t="shared" si="2"/>
        <v>4</v>
      </c>
      <c r="J16" s="9">
        <f t="shared" si="4"/>
        <v>46</v>
      </c>
      <c r="K16">
        <f t="shared" si="3"/>
        <v>4</v>
      </c>
      <c r="L16" s="9">
        <f t="shared" si="5"/>
        <v>42</v>
      </c>
      <c r="M16">
        <v>1</v>
      </c>
      <c r="N16" s="10">
        <f t="shared" si="6"/>
        <v>44</v>
      </c>
    </row>
    <row r="17" spans="2:14" x14ac:dyDescent="0.4">
      <c r="B17" s="1" t="s">
        <v>19</v>
      </c>
      <c r="C17" s="6">
        <v>2</v>
      </c>
      <c r="D17" s="1" t="s">
        <v>8</v>
      </c>
      <c r="E17" s="1">
        <f t="shared" si="1"/>
        <v>1</v>
      </c>
      <c r="F17" s="3">
        <f t="shared" si="7"/>
        <v>1.7333333333333236</v>
      </c>
      <c r="G17" s="1"/>
      <c r="H17">
        <v>0</v>
      </c>
      <c r="I17">
        <f t="shared" si="2"/>
        <v>4</v>
      </c>
      <c r="J17" s="9">
        <f t="shared" si="4"/>
        <v>50</v>
      </c>
      <c r="K17">
        <f t="shared" si="3"/>
        <v>0</v>
      </c>
      <c r="L17" s="9">
        <f t="shared" si="5"/>
        <v>42</v>
      </c>
      <c r="M17" s="12">
        <v>0</v>
      </c>
      <c r="N17" s="10">
        <f t="shared" si="6"/>
        <v>44</v>
      </c>
    </row>
    <row r="18" spans="2:14" x14ac:dyDescent="0.4">
      <c r="B18" s="1" t="s">
        <v>15</v>
      </c>
      <c r="C18" s="6">
        <v>1</v>
      </c>
      <c r="D18" s="1">
        <f>SUM(C14:C18)</f>
        <v>10</v>
      </c>
      <c r="E18" s="1">
        <f t="shared" si="1"/>
        <v>0</v>
      </c>
      <c r="F18" s="3">
        <f t="shared" si="7"/>
        <v>-9.7699626167013776E-15</v>
      </c>
      <c r="G18" s="1"/>
      <c r="H18">
        <v>0</v>
      </c>
      <c r="I18">
        <f t="shared" si="2"/>
        <v>2</v>
      </c>
      <c r="J18" s="9">
        <f t="shared" si="4"/>
        <v>52</v>
      </c>
      <c r="K18">
        <f t="shared" si="3"/>
        <v>0</v>
      </c>
      <c r="L18" s="10"/>
      <c r="M18" s="12">
        <v>0</v>
      </c>
      <c r="N18" s="10"/>
    </row>
    <row r="19" spans="2:14" x14ac:dyDescent="0.4">
      <c r="B19" s="1" t="s">
        <v>20</v>
      </c>
      <c r="C19" s="1">
        <f>SUM(C4:C18)</f>
        <v>26</v>
      </c>
      <c r="D19" s="1">
        <f>SUM(D7,D18,D13)</f>
        <v>26</v>
      </c>
      <c r="E19" s="7"/>
      <c r="F19" s="7"/>
      <c r="G19" s="7"/>
      <c r="J19" s="9"/>
      <c r="M19" t="s">
        <v>44</v>
      </c>
    </row>
    <row r="20" spans="2:14" x14ac:dyDescent="0.4">
      <c r="B20" s="1" t="s">
        <v>21</v>
      </c>
      <c r="C20" s="1">
        <f>AVERAGE(C4:C18)</f>
        <v>1.7333333333333334</v>
      </c>
      <c r="D20" s="7"/>
      <c r="E20" s="7"/>
    </row>
    <row r="21" spans="2:14" x14ac:dyDescent="0.4">
      <c r="B21" s="1" t="s">
        <v>22</v>
      </c>
      <c r="C21" s="1">
        <v>10</v>
      </c>
      <c r="D21" s="7"/>
      <c r="E21" s="7"/>
      <c r="J21" t="s">
        <v>29</v>
      </c>
    </row>
    <row r="22" spans="2:14" x14ac:dyDescent="0.4">
      <c r="C22" t="s">
        <v>38</v>
      </c>
      <c r="D22" t="s">
        <v>35</v>
      </c>
    </row>
    <row r="23" spans="2:14" x14ac:dyDescent="0.4">
      <c r="D23" t="s">
        <v>36</v>
      </c>
      <c r="I23" s="8" t="s">
        <v>27</v>
      </c>
    </row>
    <row r="24" spans="2:14" x14ac:dyDescent="0.4">
      <c r="C24">
        <v>1</v>
      </c>
      <c r="D24" t="s">
        <v>37</v>
      </c>
      <c r="I24" t="s">
        <v>28</v>
      </c>
    </row>
    <row r="25" spans="2:14" x14ac:dyDescent="0.4">
      <c r="D25" t="s">
        <v>39</v>
      </c>
    </row>
    <row r="26" spans="2:14" x14ac:dyDescent="0.4">
      <c r="C26" t="s">
        <v>41</v>
      </c>
      <c r="D26" t="s">
        <v>40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workbookViewId="0">
      <selection activeCell="F1" sqref="F1"/>
    </sheetView>
  </sheetViews>
  <sheetFormatPr defaultRowHeight="18.75" x14ac:dyDescent="0.4"/>
  <sheetData>
    <row r="1" spans="2:8" x14ac:dyDescent="0.4">
      <c r="B1" t="s">
        <v>48</v>
      </c>
      <c r="F1" t="s">
        <v>49</v>
      </c>
    </row>
    <row r="2" spans="2:8" x14ac:dyDescent="0.4">
      <c r="B2" t="s">
        <v>42</v>
      </c>
      <c r="C2" t="s">
        <v>43</v>
      </c>
      <c r="D2" t="s">
        <v>30</v>
      </c>
      <c r="F2" t="s">
        <v>45</v>
      </c>
      <c r="G2" t="s">
        <v>46</v>
      </c>
      <c r="H2" t="s">
        <v>47</v>
      </c>
    </row>
    <row r="3" spans="2:8" x14ac:dyDescent="0.4">
      <c r="B3">
        <v>2</v>
      </c>
      <c r="C3">
        <v>2</v>
      </c>
      <c r="D3">
        <v>2</v>
      </c>
      <c r="F3">
        <f>B3*3</f>
        <v>6</v>
      </c>
      <c r="G3">
        <f t="shared" ref="G3:H17" si="0">C3*3</f>
        <v>6</v>
      </c>
      <c r="H3">
        <f t="shared" si="0"/>
        <v>6</v>
      </c>
    </row>
    <row r="4" spans="2:8" x14ac:dyDescent="0.4">
      <c r="B4">
        <v>4</v>
      </c>
      <c r="C4">
        <v>4</v>
      </c>
      <c r="D4">
        <v>2</v>
      </c>
      <c r="F4">
        <f t="shared" ref="F4:F17" si="1">B4*3</f>
        <v>12</v>
      </c>
      <c r="G4">
        <f t="shared" si="0"/>
        <v>12</v>
      </c>
      <c r="H4">
        <f t="shared" si="0"/>
        <v>6</v>
      </c>
    </row>
    <row r="5" spans="2:8" x14ac:dyDescent="0.4">
      <c r="B5">
        <v>10</v>
      </c>
      <c r="C5">
        <v>10</v>
      </c>
      <c r="D5">
        <v>11</v>
      </c>
      <c r="F5">
        <f t="shared" si="1"/>
        <v>30</v>
      </c>
      <c r="G5">
        <f t="shared" si="0"/>
        <v>30</v>
      </c>
      <c r="H5">
        <f t="shared" si="0"/>
        <v>33</v>
      </c>
    </row>
    <row r="6" spans="2:8" x14ac:dyDescent="0.4">
      <c r="B6">
        <v>16</v>
      </c>
      <c r="C6">
        <v>16</v>
      </c>
      <c r="D6">
        <v>21</v>
      </c>
      <c r="F6">
        <f t="shared" si="1"/>
        <v>48</v>
      </c>
      <c r="G6">
        <f t="shared" si="0"/>
        <v>48</v>
      </c>
      <c r="H6">
        <f t="shared" si="0"/>
        <v>63</v>
      </c>
    </row>
    <row r="7" spans="2:8" x14ac:dyDescent="0.4">
      <c r="B7">
        <v>20</v>
      </c>
      <c r="C7">
        <v>20</v>
      </c>
      <c r="D7">
        <v>27</v>
      </c>
      <c r="F7">
        <f t="shared" si="1"/>
        <v>60</v>
      </c>
      <c r="G7">
        <f t="shared" si="0"/>
        <v>60</v>
      </c>
      <c r="H7">
        <f t="shared" si="0"/>
        <v>81</v>
      </c>
    </row>
    <row r="8" spans="2:8" x14ac:dyDescent="0.4">
      <c r="B8">
        <v>24</v>
      </c>
      <c r="C8">
        <v>22</v>
      </c>
      <c r="D8">
        <v>33</v>
      </c>
      <c r="F8">
        <f t="shared" si="1"/>
        <v>72</v>
      </c>
      <c r="G8">
        <f t="shared" si="0"/>
        <v>66</v>
      </c>
      <c r="H8">
        <f t="shared" si="0"/>
        <v>99</v>
      </c>
    </row>
    <row r="9" spans="2:8" x14ac:dyDescent="0.4">
      <c r="B9">
        <v>26</v>
      </c>
      <c r="C9">
        <v>26</v>
      </c>
      <c r="D9">
        <v>34</v>
      </c>
      <c r="F9">
        <f t="shared" si="1"/>
        <v>78</v>
      </c>
      <c r="G9">
        <f t="shared" si="0"/>
        <v>78</v>
      </c>
      <c r="H9">
        <f t="shared" si="0"/>
        <v>102</v>
      </c>
    </row>
    <row r="10" spans="2:8" x14ac:dyDescent="0.4">
      <c r="B10">
        <v>28</v>
      </c>
      <c r="C10">
        <v>28</v>
      </c>
      <c r="D10">
        <v>35</v>
      </c>
      <c r="F10">
        <f t="shared" si="1"/>
        <v>84</v>
      </c>
      <c r="G10">
        <f t="shared" si="0"/>
        <v>84</v>
      </c>
      <c r="H10">
        <f t="shared" si="0"/>
        <v>105</v>
      </c>
    </row>
    <row r="11" spans="2:8" x14ac:dyDescent="0.4">
      <c r="B11">
        <v>30</v>
      </c>
      <c r="C11">
        <v>30</v>
      </c>
      <c r="D11">
        <v>37</v>
      </c>
      <c r="F11">
        <f t="shared" si="1"/>
        <v>90</v>
      </c>
      <c r="G11">
        <f t="shared" si="0"/>
        <v>90</v>
      </c>
      <c r="H11">
        <f t="shared" si="0"/>
        <v>111</v>
      </c>
    </row>
    <row r="12" spans="2:8" x14ac:dyDescent="0.4">
      <c r="B12">
        <v>32</v>
      </c>
      <c r="C12">
        <v>32</v>
      </c>
      <c r="D12">
        <v>38</v>
      </c>
      <c r="F12">
        <f t="shared" si="1"/>
        <v>96</v>
      </c>
      <c r="G12">
        <f t="shared" si="0"/>
        <v>96</v>
      </c>
      <c r="H12">
        <f t="shared" si="0"/>
        <v>114</v>
      </c>
    </row>
    <row r="13" spans="2:8" x14ac:dyDescent="0.4">
      <c r="B13">
        <v>34</v>
      </c>
      <c r="C13">
        <v>34</v>
      </c>
      <c r="D13">
        <v>39</v>
      </c>
      <c r="F13">
        <f t="shared" si="1"/>
        <v>102</v>
      </c>
      <c r="G13">
        <f t="shared" si="0"/>
        <v>102</v>
      </c>
      <c r="H13">
        <f t="shared" si="0"/>
        <v>117</v>
      </c>
    </row>
    <row r="14" spans="2:8" x14ac:dyDescent="0.4">
      <c r="B14">
        <v>42</v>
      </c>
      <c r="C14">
        <v>38</v>
      </c>
      <c r="D14">
        <v>40</v>
      </c>
      <c r="F14">
        <f t="shared" si="1"/>
        <v>126</v>
      </c>
      <c r="G14">
        <f t="shared" si="0"/>
        <v>114</v>
      </c>
      <c r="H14">
        <f t="shared" si="0"/>
        <v>120</v>
      </c>
    </row>
    <row r="15" spans="2:8" x14ac:dyDescent="0.4">
      <c r="B15">
        <v>46</v>
      </c>
      <c r="C15">
        <v>42</v>
      </c>
      <c r="D15">
        <v>41</v>
      </c>
      <c r="F15">
        <f t="shared" si="1"/>
        <v>138</v>
      </c>
      <c r="G15">
        <f t="shared" si="0"/>
        <v>126</v>
      </c>
      <c r="H15">
        <f t="shared" si="0"/>
        <v>123</v>
      </c>
    </row>
    <row r="16" spans="2:8" x14ac:dyDescent="0.4">
      <c r="B16">
        <v>50</v>
      </c>
      <c r="C16">
        <v>42</v>
      </c>
      <c r="D16">
        <v>41</v>
      </c>
      <c r="F16">
        <f t="shared" si="1"/>
        <v>150</v>
      </c>
      <c r="G16">
        <f t="shared" si="0"/>
        <v>126</v>
      </c>
      <c r="H16">
        <f t="shared" si="0"/>
        <v>123</v>
      </c>
    </row>
    <row r="17" spans="2:8" x14ac:dyDescent="0.4">
      <c r="B17">
        <v>52</v>
      </c>
      <c r="C17">
        <v>42</v>
      </c>
      <c r="D17">
        <v>41</v>
      </c>
      <c r="F17">
        <f t="shared" si="1"/>
        <v>156</v>
      </c>
      <c r="G17">
        <f t="shared" si="0"/>
        <v>126</v>
      </c>
      <c r="H17">
        <f t="shared" si="0"/>
        <v>123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hoshi</dc:creator>
  <cp:lastModifiedBy>hoshi</cp:lastModifiedBy>
  <dcterms:created xsi:type="dcterms:W3CDTF">2017-07-07T09:36:46Z</dcterms:created>
  <dcterms:modified xsi:type="dcterms:W3CDTF">2017-07-13T07:14:14Z</dcterms:modified>
</cp:coreProperties>
</file>