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kingCarrot\Downloads\"/>
    </mc:Choice>
  </mc:AlternateContent>
  <bookViews>
    <workbookView xWindow="0" yWindow="0" windowWidth="28800" windowHeight="12345"/>
  </bookViews>
  <sheets>
    <sheet name="Calificaciones" sheetId="1" r:id="rId1"/>
    <sheet name="Estadisticas" sheetId="2" r:id="rId2"/>
  </sheets>
  <definedNames>
    <definedName name="_xlnm._FilterDatabase" localSheetId="0" hidden="1">Calificaciones!$A$1:$M$48</definedName>
    <definedName name="_xlnm.Extract" localSheetId="0">Calificaciones!$F$54</definedName>
    <definedName name="_xlnm.Extract" localSheetId="1">Estadisticas!$C$14:$D$14</definedName>
    <definedName name="_xlnm.Criteria" localSheetId="0">Calificaciones!$C$53:$D$54</definedName>
    <definedName name="_xlnm.Criteria" localSheetId="1">Estadisticas!$C$10:$D$11</definedName>
    <definedName name="subbase">Calificaciones!$A$1:$B$48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B6" i="2" l="1"/>
  <c r="B7" i="2" l="1"/>
  <c r="B5" i="2"/>
  <c r="B4" i="2"/>
  <c r="B3" i="2"/>
  <c r="B1" i="2"/>
  <c r="B2" i="2"/>
  <c r="B8" i="2" l="1"/>
</calcChain>
</file>

<file path=xl/sharedStrings.xml><?xml version="1.0" encoding="utf-8"?>
<sst xmlns="http://schemas.openxmlformats.org/spreadsheetml/2006/main" count="79" uniqueCount="70">
  <si>
    <t>Nombre</t>
  </si>
  <si>
    <t>Las matemáticas en mi entorno</t>
  </si>
  <si>
    <t>Organización de la información</t>
  </si>
  <si>
    <t>Etimologias I</t>
  </si>
  <si>
    <t>Derecho en la vida ciudadana</t>
  </si>
  <si>
    <t>Promedio final</t>
  </si>
  <si>
    <t>AGUILAR DZUL. HAYDEE GUADALUPE</t>
  </si>
  <si>
    <t>ALFEREZ SANDOVAL. ODET BERENICE</t>
  </si>
  <si>
    <t>BARCELO CAMARA. ADARA GUADALUPE</t>
  </si>
  <si>
    <t>BASTO CHE. GUADALUPE DEL CARMEN</t>
  </si>
  <si>
    <t>BE CHAN. JESUS ALEJANDRO</t>
  </si>
  <si>
    <t>CAAMAL EB. JORGE ALBERTO</t>
  </si>
  <si>
    <t>CAN PUC. DENALYN JAANAI</t>
  </si>
  <si>
    <t>CANUL IBARRA. RICARDO NICOLAS</t>
  </si>
  <si>
    <t>CEN ARANA. VIANEY ALEJANDRA</t>
  </si>
  <si>
    <t>CHAN ALONZO. REGINO EFRAIN</t>
  </si>
  <si>
    <t>CHAN HERNANDEZ. LUIS ARMANDO</t>
  </si>
  <si>
    <t>COCOM TZAKUM. DAVID ALEXIS</t>
  </si>
  <si>
    <t>COLLI UC. YAZMIN ALEJANDRA</t>
  </si>
  <si>
    <t>DIAZ SANTOS. AXEL DAVID</t>
  </si>
  <si>
    <t>GAMBOA ANDRADE. MARIBEL</t>
  </si>
  <si>
    <t>GARRIDO PARRA. SAMMY ALEJANDRA</t>
  </si>
  <si>
    <t>GOMEZ GOMEZ. MARIA FERNANDA</t>
  </si>
  <si>
    <t>GONZALEZ CANO. MARCO ANTONIO</t>
  </si>
  <si>
    <t>GUILLEN SALAZAR. ANDREA NOEMI</t>
  </si>
  <si>
    <t>HERRERA CERVERA. ANA CRISTINA</t>
  </si>
  <si>
    <t>LARA GONZALEZ. JESUS ISMAEL</t>
  </si>
  <si>
    <t>LOPEZ DIAZ. YUSIFF ALEJANDRO</t>
  </si>
  <si>
    <t>MARTINEZ MARTIN. JUAN ARMANDO</t>
  </si>
  <si>
    <t>MEDINA ESTRELLA. FRIDA MAGALY</t>
  </si>
  <si>
    <t>MIRANDA CEN. EMMANUEL ALEJANDRO</t>
  </si>
  <si>
    <t>MONROY GOMEZ. CARLOS ALEJANDRO</t>
  </si>
  <si>
    <t>MONTERO CARO. HAROLD FARITH</t>
  </si>
  <si>
    <t>MORALEZ BALAM. GAUDELI GUADALUPE</t>
  </si>
  <si>
    <t>MUNGUIA BERZUNZA. ELSY MACARENA</t>
  </si>
  <si>
    <t xml:space="preserve">ORTEGA SANCHEZ. ABRIL MARIA </t>
  </si>
  <si>
    <t>PADRON AGUILAR. ALEYDA RAQUEL</t>
  </si>
  <si>
    <t>PASOS CASTELLANOS.MARIANA INES</t>
  </si>
  <si>
    <t>PECH PEREZ. HEIDY PAOLA</t>
  </si>
  <si>
    <t>PECH PUCH. ABRAHAM ISRAEL</t>
  </si>
  <si>
    <t>PEREZ CORTEZ. MARIANA</t>
  </si>
  <si>
    <t>RAYO MIRANDA. IRVING</t>
  </si>
  <si>
    <t>REJON NOVELO. DANIELA GUADALUPE</t>
  </si>
  <si>
    <t>ROBLES PEREZ. DALIA RUBI</t>
  </si>
  <si>
    <t>RUBIO AGUIRRE. MARIANA FERNANDA</t>
  </si>
  <si>
    <t>RUIZ PEÑA. LISETTE</t>
  </si>
  <si>
    <t>SANCHEZ CAMARGO. DIANA BARBARA</t>
  </si>
  <si>
    <t>SOLIS GARCIA. NOELIA YOSELYN</t>
  </si>
  <si>
    <t>SOLIS YAM. ABRIL AIDE</t>
  </si>
  <si>
    <t>TUT EK. DAMARIS ESTHER</t>
  </si>
  <si>
    <t xml:space="preserve">VALDEZ COLLI. JOSE ANDRES </t>
  </si>
  <si>
    <t>YAM CHAN. NOEMI ESTHER</t>
  </si>
  <si>
    <t>ZAPATA RIVERO. JOSE RENE</t>
  </si>
  <si>
    <t>Beginner I</t>
  </si>
  <si>
    <t>Pensamiento lógico y crítico</t>
  </si>
  <si>
    <t>Responsabilidad social y universitaria</t>
  </si>
  <si>
    <t>Quimica en mi entorno</t>
  </si>
  <si>
    <t>Mi expresion fisica y artistica</t>
  </si>
  <si>
    <t>Adaptación en contextos</t>
  </si>
  <si>
    <t>Uso de las TICS I</t>
  </si>
  <si>
    <t>Promedio de las calificaciones de matematicas en mi entorno</t>
  </si>
  <si>
    <t>La calificacion que aparece mas veces en organización de la informacion</t>
  </si>
  <si>
    <t>La calificacion mas alta en responsabilidad social universitaria</t>
  </si>
  <si>
    <t>La calificacion mas baja en pensamiento logico y critico</t>
  </si>
  <si>
    <t>La cantidad de alumnos que tuvieron 90 puntos o mas en etimologias</t>
  </si>
  <si>
    <t>cantidad de alumnos que aprobaron derecho en la vida ciudadana</t>
  </si>
  <si>
    <t>la cantidad de alumnos que obtuvieron 85 puntos o mas en en el promedio final</t>
  </si>
  <si>
    <t>Numero de alumnos</t>
  </si>
  <si>
    <t>TODOS LOS ALUMNOS QUE APROBARON ETIMOLOGIAS</t>
  </si>
  <si>
    <t>&gt;=85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</si>
</sst>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54"/>
  <sheetViews>
    <sheetView tabSelected="1" zoomScaleNormal="100" workbookViewId="0">
      <selection activeCell="B3" sqref="B3"/>
    </sheetView>
  </sheetViews>
  <sheetFormatPr baseColWidth="10" defaultRowHeight="15" outlineLevelCol="1" x14ac:dyDescent="0.25"/>
  <cols>
    <col min="1" max="1" width="36.42578125" bestFit="1" customWidth="1"/>
    <col min="2" max="2" width="15.85546875" bestFit="1" customWidth="1" outlineLevel="1"/>
    <col min="3" max="3" width="30.42578125" bestFit="1" customWidth="1" outlineLevel="1"/>
    <col min="4" max="4" width="30.28515625" bestFit="1" customWidth="1" outlineLevel="1"/>
    <col min="5" max="5" width="13.5703125" bestFit="1" customWidth="1" outlineLevel="1"/>
    <col min="6" max="7" width="36.28515625" bestFit="1" customWidth="1" outlineLevel="1"/>
    <col min="8" max="8" width="23.5703125" bestFit="1" customWidth="1" outlineLevel="1"/>
    <col min="9" max="9" width="29.140625" bestFit="1" customWidth="1" outlineLevel="1"/>
    <col min="10" max="10" width="28.7109375" bestFit="1" customWidth="1" outlineLevel="1"/>
    <col min="11" max="11" width="24.85546875" bestFit="1" customWidth="1" outlineLevel="1"/>
    <col min="12" max="12" width="18.42578125" bestFit="1" customWidth="1" outlineLevel="1"/>
    <col min="13" max="13" width="17.140625" bestFit="1" customWidth="1"/>
  </cols>
  <sheetData>
    <row r="1" spans="1:13" s="11" customFormat="1" ht="12" x14ac:dyDescent="0.2">
      <c r="A1" s="10" t="s">
        <v>0</v>
      </c>
      <c r="B1" s="10" t="s">
        <v>3</v>
      </c>
      <c r="C1" s="10" t="s">
        <v>1</v>
      </c>
      <c r="D1" s="10" t="s">
        <v>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4</v>
      </c>
      <c r="J1" s="10" t="s">
        <v>57</v>
      </c>
      <c r="K1" s="10" t="s">
        <v>58</v>
      </c>
      <c r="L1" s="10" t="s">
        <v>59</v>
      </c>
      <c r="M1" s="10" t="s">
        <v>5</v>
      </c>
    </row>
    <row r="2" spans="1:13" x14ac:dyDescent="0.25">
      <c r="A2" t="s">
        <v>6</v>
      </c>
      <c r="B2">
        <v>86</v>
      </c>
      <c r="C2">
        <v>73</v>
      </c>
      <c r="D2">
        <v>87</v>
      </c>
      <c r="E2">
        <v>88</v>
      </c>
      <c r="F2">
        <v>93</v>
      </c>
      <c r="G2">
        <v>86</v>
      </c>
      <c r="H2">
        <v>72</v>
      </c>
      <c r="I2">
        <v>79</v>
      </c>
      <c r="J2">
        <v>100</v>
      </c>
      <c r="K2">
        <v>90</v>
      </c>
      <c r="L2">
        <v>92</v>
      </c>
      <c r="M2" s="8">
        <f t="shared" ref="M2:M48" si="0">AVERAGE(B2:L2)</f>
        <v>86</v>
      </c>
    </row>
    <row r="3" spans="1:13" x14ac:dyDescent="0.25">
      <c r="A3" t="s">
        <v>7</v>
      </c>
      <c r="B3">
        <v>79</v>
      </c>
      <c r="C3">
        <v>80</v>
      </c>
      <c r="D3">
        <v>83</v>
      </c>
      <c r="E3">
        <v>88</v>
      </c>
      <c r="F3">
        <v>82</v>
      </c>
      <c r="G3">
        <v>89</v>
      </c>
      <c r="H3">
        <v>78</v>
      </c>
      <c r="I3">
        <v>79</v>
      </c>
      <c r="J3">
        <v>100</v>
      </c>
      <c r="K3">
        <v>88</v>
      </c>
      <c r="L3">
        <v>90</v>
      </c>
      <c r="M3" s="8">
        <f t="shared" si="0"/>
        <v>85.090909090909093</v>
      </c>
    </row>
    <row r="4" spans="1:13" x14ac:dyDescent="0.25">
      <c r="A4" t="s">
        <v>8</v>
      </c>
      <c r="B4">
        <v>80</v>
      </c>
      <c r="C4">
        <v>80</v>
      </c>
      <c r="D4">
        <v>86</v>
      </c>
      <c r="E4">
        <v>88</v>
      </c>
      <c r="F4">
        <v>89</v>
      </c>
      <c r="G4">
        <v>86</v>
      </c>
      <c r="H4">
        <v>76</v>
      </c>
      <c r="I4">
        <v>79</v>
      </c>
      <c r="J4">
        <v>100</v>
      </c>
      <c r="K4">
        <v>84</v>
      </c>
      <c r="L4">
        <v>92</v>
      </c>
      <c r="M4" s="8">
        <f t="shared" si="0"/>
        <v>85.454545454545453</v>
      </c>
    </row>
    <row r="5" spans="1:13" x14ac:dyDescent="0.25">
      <c r="A5" t="s">
        <v>9</v>
      </c>
      <c r="B5">
        <v>85</v>
      </c>
      <c r="C5">
        <v>85</v>
      </c>
      <c r="D5">
        <v>89</v>
      </c>
      <c r="E5">
        <v>95</v>
      </c>
      <c r="F5">
        <v>94</v>
      </c>
      <c r="G5">
        <v>96</v>
      </c>
      <c r="H5">
        <v>78</v>
      </c>
      <c r="I5">
        <v>90</v>
      </c>
      <c r="J5">
        <v>100</v>
      </c>
      <c r="K5">
        <v>91</v>
      </c>
      <c r="L5">
        <v>91</v>
      </c>
      <c r="M5" s="8">
        <f t="shared" si="0"/>
        <v>90.36363636363636</v>
      </c>
    </row>
    <row r="6" spans="1:13" x14ac:dyDescent="0.25">
      <c r="A6" t="s">
        <v>10</v>
      </c>
      <c r="B6">
        <v>80</v>
      </c>
      <c r="C6">
        <v>80</v>
      </c>
      <c r="D6">
        <v>88</v>
      </c>
      <c r="E6">
        <v>79</v>
      </c>
      <c r="F6">
        <v>90</v>
      </c>
      <c r="G6">
        <v>91</v>
      </c>
      <c r="H6">
        <v>71</v>
      </c>
      <c r="I6">
        <v>81</v>
      </c>
      <c r="J6">
        <v>100</v>
      </c>
      <c r="K6">
        <v>83</v>
      </c>
      <c r="L6">
        <v>92</v>
      </c>
      <c r="M6" s="8">
        <f t="shared" si="0"/>
        <v>85</v>
      </c>
    </row>
    <row r="7" spans="1:13" x14ac:dyDescent="0.25">
      <c r="A7" t="s">
        <v>11</v>
      </c>
      <c r="B7">
        <v>87</v>
      </c>
      <c r="C7">
        <v>81</v>
      </c>
      <c r="D7">
        <v>84</v>
      </c>
      <c r="E7">
        <v>89</v>
      </c>
      <c r="F7">
        <v>96</v>
      </c>
      <c r="G7">
        <v>86</v>
      </c>
      <c r="H7">
        <v>78</v>
      </c>
      <c r="I7">
        <v>76</v>
      </c>
      <c r="J7">
        <v>100</v>
      </c>
      <c r="K7">
        <v>87</v>
      </c>
      <c r="L7">
        <v>91</v>
      </c>
      <c r="M7" s="8">
        <f t="shared" si="0"/>
        <v>86.818181818181813</v>
      </c>
    </row>
    <row r="8" spans="1:13" x14ac:dyDescent="0.25">
      <c r="A8" t="s">
        <v>12</v>
      </c>
      <c r="B8">
        <v>79</v>
      </c>
      <c r="C8">
        <v>87</v>
      </c>
      <c r="D8">
        <v>77</v>
      </c>
      <c r="E8">
        <v>88</v>
      </c>
      <c r="F8">
        <v>95</v>
      </c>
      <c r="G8">
        <v>96</v>
      </c>
      <c r="H8">
        <v>81</v>
      </c>
      <c r="I8">
        <v>86</v>
      </c>
      <c r="J8">
        <v>100</v>
      </c>
      <c r="K8">
        <v>84</v>
      </c>
      <c r="L8">
        <v>92</v>
      </c>
      <c r="M8" s="8">
        <f t="shared" si="0"/>
        <v>87.727272727272734</v>
      </c>
    </row>
    <row r="9" spans="1:13" x14ac:dyDescent="0.25">
      <c r="A9" t="s">
        <v>13</v>
      </c>
      <c r="B9">
        <v>80</v>
      </c>
      <c r="C9">
        <v>81</v>
      </c>
      <c r="D9">
        <v>78</v>
      </c>
      <c r="E9">
        <v>92</v>
      </c>
      <c r="F9">
        <v>94</v>
      </c>
      <c r="G9">
        <v>97</v>
      </c>
      <c r="H9">
        <v>79</v>
      </c>
      <c r="I9">
        <v>82</v>
      </c>
      <c r="J9">
        <v>100</v>
      </c>
      <c r="K9">
        <v>86</v>
      </c>
      <c r="L9">
        <v>91</v>
      </c>
      <c r="M9" s="8">
        <f t="shared" si="0"/>
        <v>87.272727272727266</v>
      </c>
    </row>
    <row r="10" spans="1:13" x14ac:dyDescent="0.25">
      <c r="A10" t="s">
        <v>14</v>
      </c>
      <c r="B10">
        <v>71</v>
      </c>
      <c r="C10">
        <v>85</v>
      </c>
      <c r="D10">
        <v>70</v>
      </c>
      <c r="E10">
        <v>72</v>
      </c>
      <c r="F10">
        <v>90</v>
      </c>
      <c r="G10">
        <v>96</v>
      </c>
      <c r="H10">
        <v>72</v>
      </c>
      <c r="I10">
        <v>74</v>
      </c>
      <c r="J10">
        <v>100</v>
      </c>
      <c r="K10">
        <v>84</v>
      </c>
      <c r="L10">
        <v>91</v>
      </c>
      <c r="M10" s="8">
        <f t="shared" si="0"/>
        <v>82.272727272727266</v>
      </c>
    </row>
    <row r="11" spans="1:13" x14ac:dyDescent="0.25">
      <c r="A11" t="s">
        <v>15</v>
      </c>
      <c r="B11">
        <v>83</v>
      </c>
      <c r="C11">
        <v>83</v>
      </c>
      <c r="D11">
        <v>88</v>
      </c>
      <c r="E11">
        <v>71</v>
      </c>
      <c r="F11">
        <v>87</v>
      </c>
      <c r="G11">
        <v>91</v>
      </c>
      <c r="H11">
        <v>78</v>
      </c>
      <c r="I11">
        <v>79</v>
      </c>
      <c r="J11">
        <v>100</v>
      </c>
      <c r="K11">
        <v>84</v>
      </c>
      <c r="L11">
        <v>91</v>
      </c>
      <c r="M11" s="8">
        <f t="shared" si="0"/>
        <v>85</v>
      </c>
    </row>
    <row r="12" spans="1:13" x14ac:dyDescent="0.25">
      <c r="A12" t="s">
        <v>16</v>
      </c>
      <c r="B12">
        <v>71</v>
      </c>
      <c r="C12">
        <v>75</v>
      </c>
      <c r="D12">
        <v>72</v>
      </c>
      <c r="E12">
        <v>79</v>
      </c>
      <c r="F12">
        <v>89</v>
      </c>
      <c r="G12">
        <v>97</v>
      </c>
      <c r="H12">
        <v>70</v>
      </c>
      <c r="I12">
        <v>72</v>
      </c>
      <c r="J12">
        <v>100</v>
      </c>
      <c r="K12">
        <v>90</v>
      </c>
      <c r="L12">
        <v>90</v>
      </c>
      <c r="M12" s="8">
        <f t="shared" si="0"/>
        <v>82.272727272727266</v>
      </c>
    </row>
    <row r="13" spans="1:13" x14ac:dyDescent="0.25">
      <c r="A13" t="s">
        <v>17</v>
      </c>
      <c r="B13">
        <v>81</v>
      </c>
      <c r="C13">
        <v>68</v>
      </c>
      <c r="D13">
        <v>73</v>
      </c>
      <c r="E13">
        <v>79</v>
      </c>
      <c r="F13">
        <v>74</v>
      </c>
      <c r="G13">
        <v>91</v>
      </c>
      <c r="H13">
        <v>73</v>
      </c>
      <c r="I13">
        <v>75</v>
      </c>
      <c r="J13">
        <v>100</v>
      </c>
      <c r="K13">
        <v>70</v>
      </c>
      <c r="L13">
        <v>100</v>
      </c>
      <c r="M13" s="8">
        <f t="shared" si="0"/>
        <v>80.36363636363636</v>
      </c>
    </row>
    <row r="14" spans="1:13" x14ac:dyDescent="0.25">
      <c r="A14" t="s">
        <v>18</v>
      </c>
      <c r="B14">
        <v>83</v>
      </c>
      <c r="C14">
        <v>81</v>
      </c>
      <c r="D14">
        <v>90</v>
      </c>
      <c r="E14">
        <v>90</v>
      </c>
      <c r="F14">
        <v>95</v>
      </c>
      <c r="G14">
        <v>86</v>
      </c>
      <c r="H14">
        <v>83</v>
      </c>
      <c r="I14">
        <v>86</v>
      </c>
      <c r="J14">
        <v>100</v>
      </c>
      <c r="K14">
        <v>91</v>
      </c>
      <c r="L14">
        <v>90</v>
      </c>
      <c r="M14" s="8">
        <f t="shared" si="0"/>
        <v>88.63636363636364</v>
      </c>
    </row>
    <row r="15" spans="1:13" x14ac:dyDescent="0.25">
      <c r="A15" t="s">
        <v>19</v>
      </c>
      <c r="B15">
        <v>83</v>
      </c>
      <c r="C15">
        <v>89</v>
      </c>
      <c r="D15">
        <v>89</v>
      </c>
      <c r="E15">
        <v>84</v>
      </c>
      <c r="F15">
        <v>86</v>
      </c>
      <c r="G15">
        <v>91</v>
      </c>
      <c r="H15">
        <v>80</v>
      </c>
      <c r="I15">
        <v>84</v>
      </c>
      <c r="J15">
        <v>100</v>
      </c>
      <c r="K15">
        <v>85</v>
      </c>
      <c r="L15">
        <v>91</v>
      </c>
      <c r="M15" s="8">
        <f t="shared" si="0"/>
        <v>87.454545454545453</v>
      </c>
    </row>
    <row r="16" spans="1:13" x14ac:dyDescent="0.25">
      <c r="A16" t="s">
        <v>20</v>
      </c>
      <c r="B16">
        <v>83</v>
      </c>
      <c r="C16">
        <v>73</v>
      </c>
      <c r="D16">
        <v>92</v>
      </c>
      <c r="E16">
        <v>92</v>
      </c>
      <c r="F16">
        <v>91</v>
      </c>
      <c r="G16">
        <v>92</v>
      </c>
      <c r="H16">
        <v>70</v>
      </c>
      <c r="I16">
        <v>88</v>
      </c>
      <c r="J16">
        <v>100</v>
      </c>
      <c r="K16">
        <v>88</v>
      </c>
      <c r="L16">
        <v>90</v>
      </c>
      <c r="M16" s="8">
        <f t="shared" si="0"/>
        <v>87.181818181818187</v>
      </c>
    </row>
    <row r="17" spans="1:13" x14ac:dyDescent="0.25">
      <c r="A17" t="s">
        <v>21</v>
      </c>
      <c r="B17">
        <v>76</v>
      </c>
      <c r="C17">
        <v>73</v>
      </c>
      <c r="D17">
        <v>73</v>
      </c>
      <c r="E17">
        <v>77</v>
      </c>
      <c r="F17">
        <v>80</v>
      </c>
      <c r="G17">
        <v>96</v>
      </c>
      <c r="H17">
        <v>82</v>
      </c>
      <c r="I17">
        <v>81</v>
      </c>
      <c r="J17">
        <v>100</v>
      </c>
      <c r="K17">
        <v>84</v>
      </c>
      <c r="L17">
        <v>89</v>
      </c>
      <c r="M17" s="8">
        <f t="shared" si="0"/>
        <v>82.818181818181813</v>
      </c>
    </row>
    <row r="18" spans="1:13" x14ac:dyDescent="0.25">
      <c r="A18" t="s">
        <v>22</v>
      </c>
      <c r="B18">
        <v>76</v>
      </c>
      <c r="C18">
        <v>67</v>
      </c>
      <c r="D18">
        <v>79</v>
      </c>
      <c r="E18">
        <v>82</v>
      </c>
      <c r="F18" s="7">
        <v>88</v>
      </c>
      <c r="G18">
        <v>92</v>
      </c>
      <c r="H18">
        <v>65</v>
      </c>
      <c r="I18">
        <v>68</v>
      </c>
      <c r="J18">
        <v>100</v>
      </c>
      <c r="K18">
        <v>80</v>
      </c>
      <c r="L18">
        <v>88</v>
      </c>
      <c r="M18" s="8">
        <f t="shared" si="0"/>
        <v>80.454545454545453</v>
      </c>
    </row>
    <row r="19" spans="1:13" x14ac:dyDescent="0.25">
      <c r="A19" t="s">
        <v>23</v>
      </c>
      <c r="B19">
        <v>78</v>
      </c>
      <c r="C19">
        <v>79</v>
      </c>
      <c r="D19">
        <v>81</v>
      </c>
      <c r="E19">
        <v>83</v>
      </c>
      <c r="F19">
        <v>86</v>
      </c>
      <c r="G19">
        <v>97</v>
      </c>
      <c r="H19">
        <v>71</v>
      </c>
      <c r="I19">
        <v>80</v>
      </c>
      <c r="J19">
        <v>100</v>
      </c>
      <c r="K19">
        <v>81</v>
      </c>
      <c r="L19">
        <v>85</v>
      </c>
      <c r="M19" s="8">
        <f t="shared" si="0"/>
        <v>83.727272727272734</v>
      </c>
    </row>
    <row r="20" spans="1:13" x14ac:dyDescent="0.25">
      <c r="A20" t="s">
        <v>24</v>
      </c>
      <c r="B20">
        <v>75</v>
      </c>
      <c r="C20">
        <v>66</v>
      </c>
      <c r="D20">
        <v>68</v>
      </c>
      <c r="E20">
        <v>78</v>
      </c>
      <c r="F20">
        <v>72</v>
      </c>
      <c r="G20">
        <v>89</v>
      </c>
      <c r="H20">
        <v>50</v>
      </c>
      <c r="I20">
        <v>68</v>
      </c>
      <c r="J20">
        <v>100</v>
      </c>
      <c r="K20">
        <v>72</v>
      </c>
      <c r="L20">
        <v>100</v>
      </c>
      <c r="M20" s="8">
        <f t="shared" si="0"/>
        <v>76.181818181818187</v>
      </c>
    </row>
    <row r="21" spans="1:13" x14ac:dyDescent="0.25">
      <c r="A21" t="s">
        <v>25</v>
      </c>
      <c r="B21">
        <v>74</v>
      </c>
      <c r="C21">
        <v>71</v>
      </c>
      <c r="D21">
        <v>74</v>
      </c>
      <c r="E21">
        <v>91</v>
      </c>
      <c r="F21">
        <v>75</v>
      </c>
      <c r="G21">
        <v>89</v>
      </c>
      <c r="H21">
        <v>61</v>
      </c>
      <c r="I21">
        <v>83</v>
      </c>
      <c r="J21">
        <v>100</v>
      </c>
      <c r="K21">
        <v>83</v>
      </c>
      <c r="L21">
        <v>84</v>
      </c>
      <c r="M21" s="8">
        <f t="shared" si="0"/>
        <v>80.454545454545453</v>
      </c>
    </row>
    <row r="22" spans="1:13" x14ac:dyDescent="0.25">
      <c r="A22" t="s">
        <v>26</v>
      </c>
      <c r="B22">
        <v>79</v>
      </c>
      <c r="C22">
        <v>71</v>
      </c>
      <c r="D22">
        <v>84</v>
      </c>
      <c r="E22">
        <v>73</v>
      </c>
      <c r="F22">
        <v>67</v>
      </c>
      <c r="G22">
        <v>91</v>
      </c>
      <c r="H22">
        <v>65</v>
      </c>
      <c r="I22">
        <v>68</v>
      </c>
      <c r="J22">
        <v>100</v>
      </c>
      <c r="K22">
        <v>84</v>
      </c>
      <c r="L22">
        <v>83</v>
      </c>
      <c r="M22" s="8">
        <f t="shared" si="0"/>
        <v>78.63636363636364</v>
      </c>
    </row>
    <row r="23" spans="1:13" x14ac:dyDescent="0.25">
      <c r="A23" t="s">
        <v>27</v>
      </c>
      <c r="B23">
        <v>82</v>
      </c>
      <c r="C23">
        <v>71</v>
      </c>
      <c r="D23">
        <v>79</v>
      </c>
      <c r="E23">
        <v>71</v>
      </c>
      <c r="F23">
        <v>93</v>
      </c>
      <c r="G23">
        <v>86</v>
      </c>
      <c r="H23">
        <v>67</v>
      </c>
      <c r="I23">
        <v>79</v>
      </c>
      <c r="J23">
        <v>100</v>
      </c>
      <c r="K23">
        <v>88</v>
      </c>
      <c r="L23">
        <v>83</v>
      </c>
      <c r="M23" s="8">
        <f t="shared" si="0"/>
        <v>81.727272727272734</v>
      </c>
    </row>
    <row r="24" spans="1:13" x14ac:dyDescent="0.25">
      <c r="A24" t="s">
        <v>28</v>
      </c>
      <c r="B24">
        <v>59</v>
      </c>
      <c r="C24">
        <v>63</v>
      </c>
      <c r="D24">
        <v>72</v>
      </c>
      <c r="E24">
        <v>87</v>
      </c>
      <c r="F24">
        <v>88</v>
      </c>
      <c r="G24">
        <v>89</v>
      </c>
      <c r="H24">
        <v>78</v>
      </c>
      <c r="I24">
        <v>71</v>
      </c>
      <c r="J24">
        <v>100</v>
      </c>
      <c r="K24">
        <v>90</v>
      </c>
      <c r="L24">
        <v>82</v>
      </c>
      <c r="M24" s="8">
        <f t="shared" si="0"/>
        <v>79.909090909090907</v>
      </c>
    </row>
    <row r="25" spans="1:13" x14ac:dyDescent="0.25">
      <c r="A25" t="s">
        <v>29</v>
      </c>
      <c r="B25">
        <v>78</v>
      </c>
      <c r="C25">
        <v>78</v>
      </c>
      <c r="D25">
        <v>89</v>
      </c>
      <c r="E25">
        <v>56</v>
      </c>
      <c r="F25">
        <v>34</v>
      </c>
      <c r="G25">
        <v>76</v>
      </c>
      <c r="H25">
        <v>43</v>
      </c>
      <c r="I25">
        <v>67</v>
      </c>
      <c r="J25">
        <v>100</v>
      </c>
      <c r="K25">
        <v>98</v>
      </c>
      <c r="L25">
        <v>76</v>
      </c>
      <c r="M25" s="8">
        <f t="shared" si="0"/>
        <v>72.272727272727266</v>
      </c>
    </row>
    <row r="26" spans="1:13" x14ac:dyDescent="0.25">
      <c r="A26" t="s">
        <v>30</v>
      </c>
      <c r="B26">
        <v>63</v>
      </c>
      <c r="C26">
        <v>64</v>
      </c>
      <c r="D26">
        <v>62</v>
      </c>
      <c r="E26">
        <v>54</v>
      </c>
      <c r="F26">
        <v>82</v>
      </c>
      <c r="G26">
        <v>96</v>
      </c>
      <c r="H26">
        <v>63</v>
      </c>
      <c r="I26">
        <v>51</v>
      </c>
      <c r="J26">
        <v>100</v>
      </c>
      <c r="K26">
        <v>81</v>
      </c>
      <c r="L26">
        <v>73</v>
      </c>
      <c r="M26" s="8">
        <f t="shared" si="0"/>
        <v>71.727272727272734</v>
      </c>
    </row>
    <row r="27" spans="1:13" x14ac:dyDescent="0.25">
      <c r="A27" t="s">
        <v>31</v>
      </c>
      <c r="B27">
        <v>76</v>
      </c>
      <c r="C27">
        <v>81</v>
      </c>
      <c r="D27">
        <v>72</v>
      </c>
      <c r="E27">
        <v>87</v>
      </c>
      <c r="F27">
        <v>87</v>
      </c>
      <c r="G27">
        <v>97</v>
      </c>
      <c r="H27">
        <v>74</v>
      </c>
      <c r="I27">
        <v>85</v>
      </c>
      <c r="J27">
        <v>100</v>
      </c>
      <c r="K27">
        <v>80</v>
      </c>
      <c r="L27">
        <v>84</v>
      </c>
      <c r="M27" s="8">
        <f t="shared" si="0"/>
        <v>83.909090909090907</v>
      </c>
    </row>
    <row r="28" spans="1:13" x14ac:dyDescent="0.25">
      <c r="A28" t="s">
        <v>32</v>
      </c>
      <c r="B28">
        <v>78</v>
      </c>
      <c r="C28">
        <v>84</v>
      </c>
      <c r="D28">
        <v>78</v>
      </c>
      <c r="E28">
        <v>76</v>
      </c>
      <c r="F28">
        <v>88</v>
      </c>
      <c r="G28">
        <v>92</v>
      </c>
      <c r="H28">
        <v>79</v>
      </c>
      <c r="I28">
        <v>78</v>
      </c>
      <c r="J28">
        <v>100</v>
      </c>
      <c r="K28">
        <v>89</v>
      </c>
      <c r="L28">
        <v>84</v>
      </c>
      <c r="M28" s="8">
        <f t="shared" si="0"/>
        <v>84.181818181818187</v>
      </c>
    </row>
    <row r="29" spans="1:13" x14ac:dyDescent="0.25">
      <c r="A29" t="s">
        <v>33</v>
      </c>
      <c r="B29">
        <v>84</v>
      </c>
      <c r="C29">
        <v>85</v>
      </c>
      <c r="D29">
        <v>89</v>
      </c>
      <c r="E29">
        <v>98</v>
      </c>
      <c r="F29">
        <v>89</v>
      </c>
      <c r="G29">
        <v>89</v>
      </c>
      <c r="H29">
        <v>83</v>
      </c>
      <c r="I29">
        <v>96</v>
      </c>
      <c r="J29">
        <v>100</v>
      </c>
      <c r="K29">
        <v>89</v>
      </c>
      <c r="L29">
        <v>100</v>
      </c>
      <c r="M29" s="8">
        <f t="shared" si="0"/>
        <v>91.090909090909093</v>
      </c>
    </row>
    <row r="30" spans="1:13" x14ac:dyDescent="0.25">
      <c r="A30" t="s">
        <v>34</v>
      </c>
      <c r="B30">
        <v>74</v>
      </c>
      <c r="C30">
        <v>61</v>
      </c>
      <c r="D30">
        <v>83</v>
      </c>
      <c r="E30">
        <v>74</v>
      </c>
      <c r="F30">
        <v>81</v>
      </c>
      <c r="G30">
        <v>89</v>
      </c>
      <c r="H30">
        <v>68</v>
      </c>
      <c r="I30">
        <v>82</v>
      </c>
      <c r="J30">
        <v>100</v>
      </c>
      <c r="K30">
        <v>81</v>
      </c>
      <c r="L30">
        <v>100</v>
      </c>
      <c r="M30" s="8">
        <f t="shared" si="0"/>
        <v>81.181818181818187</v>
      </c>
    </row>
    <row r="31" spans="1:13" x14ac:dyDescent="0.25">
      <c r="A31" t="s">
        <v>35</v>
      </c>
      <c r="B31">
        <v>71</v>
      </c>
      <c r="C31">
        <v>71</v>
      </c>
      <c r="D31">
        <v>80</v>
      </c>
      <c r="E31">
        <v>85</v>
      </c>
      <c r="F31">
        <v>80</v>
      </c>
      <c r="G31">
        <v>89</v>
      </c>
      <c r="H31">
        <v>78</v>
      </c>
      <c r="I31">
        <v>72</v>
      </c>
      <c r="J31">
        <v>100</v>
      </c>
      <c r="K31">
        <v>83</v>
      </c>
      <c r="L31">
        <v>100</v>
      </c>
      <c r="M31" s="8">
        <f t="shared" si="0"/>
        <v>82.63636363636364</v>
      </c>
    </row>
    <row r="32" spans="1:13" x14ac:dyDescent="0.25">
      <c r="A32" t="s">
        <v>36</v>
      </c>
      <c r="B32">
        <v>72</v>
      </c>
      <c r="C32">
        <v>72</v>
      </c>
      <c r="D32">
        <v>80</v>
      </c>
      <c r="E32">
        <v>71</v>
      </c>
      <c r="F32">
        <v>86</v>
      </c>
      <c r="G32">
        <v>92</v>
      </c>
      <c r="H32">
        <v>70</v>
      </c>
      <c r="I32">
        <v>77</v>
      </c>
      <c r="J32">
        <v>100</v>
      </c>
      <c r="K32">
        <v>86</v>
      </c>
      <c r="L32">
        <v>85</v>
      </c>
      <c r="M32" s="8">
        <f t="shared" si="0"/>
        <v>81</v>
      </c>
    </row>
    <row r="33" spans="1:13" x14ac:dyDescent="0.25">
      <c r="A33" t="s">
        <v>37</v>
      </c>
      <c r="B33">
        <v>74</v>
      </c>
      <c r="C33">
        <v>82</v>
      </c>
      <c r="D33">
        <v>76</v>
      </c>
      <c r="E33">
        <v>80</v>
      </c>
      <c r="F33">
        <v>96</v>
      </c>
      <c r="G33">
        <v>96</v>
      </c>
      <c r="H33">
        <v>74</v>
      </c>
      <c r="I33">
        <v>79</v>
      </c>
      <c r="J33">
        <v>100</v>
      </c>
      <c r="K33">
        <v>84</v>
      </c>
      <c r="L33">
        <v>84</v>
      </c>
      <c r="M33" s="8">
        <f t="shared" si="0"/>
        <v>84.090909090909093</v>
      </c>
    </row>
    <row r="34" spans="1:13" x14ac:dyDescent="0.25">
      <c r="A34" t="s">
        <v>38</v>
      </c>
      <c r="B34">
        <v>92</v>
      </c>
      <c r="C34">
        <v>90</v>
      </c>
      <c r="D34">
        <v>93</v>
      </c>
      <c r="E34">
        <v>89</v>
      </c>
      <c r="F34">
        <v>93</v>
      </c>
      <c r="G34">
        <v>92</v>
      </c>
      <c r="H34">
        <v>76</v>
      </c>
      <c r="I34">
        <v>90</v>
      </c>
      <c r="J34">
        <v>100</v>
      </c>
      <c r="K34">
        <v>87</v>
      </c>
      <c r="L34">
        <v>89</v>
      </c>
      <c r="M34" s="8">
        <f t="shared" si="0"/>
        <v>90.090909090909093</v>
      </c>
    </row>
    <row r="35" spans="1:13" x14ac:dyDescent="0.25">
      <c r="A35" t="s">
        <v>39</v>
      </c>
      <c r="B35">
        <v>73</v>
      </c>
      <c r="C35">
        <v>67</v>
      </c>
      <c r="D35">
        <v>76</v>
      </c>
      <c r="E35">
        <v>63</v>
      </c>
      <c r="F35">
        <v>85</v>
      </c>
      <c r="G35">
        <v>91</v>
      </c>
      <c r="H35">
        <v>70</v>
      </c>
      <c r="I35">
        <v>81</v>
      </c>
      <c r="J35">
        <v>100</v>
      </c>
      <c r="K35">
        <v>70</v>
      </c>
      <c r="L35">
        <v>91</v>
      </c>
      <c r="M35" s="8">
        <f t="shared" si="0"/>
        <v>78.818181818181813</v>
      </c>
    </row>
    <row r="36" spans="1:13" x14ac:dyDescent="0.25">
      <c r="A36" t="s">
        <v>40</v>
      </c>
      <c r="B36">
        <v>88</v>
      </c>
      <c r="C36">
        <v>73</v>
      </c>
      <c r="D36">
        <v>86</v>
      </c>
      <c r="E36">
        <v>89</v>
      </c>
      <c r="F36">
        <v>93</v>
      </c>
      <c r="G36">
        <v>86</v>
      </c>
      <c r="H36">
        <v>77</v>
      </c>
      <c r="I36">
        <v>81</v>
      </c>
      <c r="J36">
        <v>100</v>
      </c>
      <c r="K36">
        <v>87</v>
      </c>
      <c r="L36">
        <v>92</v>
      </c>
      <c r="M36" s="8">
        <f t="shared" si="0"/>
        <v>86.545454545454547</v>
      </c>
    </row>
    <row r="37" spans="1:13" x14ac:dyDescent="0.25">
      <c r="A37" t="s">
        <v>41</v>
      </c>
      <c r="B37">
        <v>74</v>
      </c>
      <c r="C37">
        <v>68</v>
      </c>
      <c r="D37">
        <v>77</v>
      </c>
      <c r="E37">
        <v>74</v>
      </c>
      <c r="F37">
        <v>80</v>
      </c>
      <c r="G37">
        <v>97</v>
      </c>
      <c r="H37">
        <v>58</v>
      </c>
      <c r="I37">
        <v>62</v>
      </c>
      <c r="J37">
        <v>100</v>
      </c>
      <c r="K37">
        <v>79</v>
      </c>
      <c r="L37">
        <v>79</v>
      </c>
      <c r="M37" s="8">
        <f t="shared" si="0"/>
        <v>77.090909090909093</v>
      </c>
    </row>
    <row r="38" spans="1:13" x14ac:dyDescent="0.25">
      <c r="A38" t="s">
        <v>42</v>
      </c>
      <c r="B38">
        <v>80</v>
      </c>
      <c r="C38">
        <v>80</v>
      </c>
      <c r="D38">
        <v>86</v>
      </c>
      <c r="E38">
        <v>86</v>
      </c>
      <c r="F38">
        <v>82</v>
      </c>
      <c r="G38">
        <v>89</v>
      </c>
      <c r="H38">
        <v>74</v>
      </c>
      <c r="I38">
        <v>78</v>
      </c>
      <c r="J38">
        <v>100</v>
      </c>
      <c r="K38">
        <v>83</v>
      </c>
      <c r="L38" s="5">
        <v>100</v>
      </c>
      <c r="M38" s="8">
        <f t="shared" si="0"/>
        <v>85.272727272727266</v>
      </c>
    </row>
    <row r="39" spans="1:13" x14ac:dyDescent="0.25">
      <c r="A39" t="s">
        <v>43</v>
      </c>
      <c r="B39">
        <v>79</v>
      </c>
      <c r="C39">
        <v>85</v>
      </c>
      <c r="D39">
        <v>85</v>
      </c>
      <c r="E39">
        <v>75</v>
      </c>
      <c r="F39">
        <v>83</v>
      </c>
      <c r="G39">
        <v>86</v>
      </c>
      <c r="H39">
        <v>75</v>
      </c>
      <c r="I39">
        <v>76</v>
      </c>
      <c r="J39">
        <v>100</v>
      </c>
      <c r="K39">
        <v>90</v>
      </c>
      <c r="L39">
        <v>91</v>
      </c>
      <c r="M39" s="8">
        <f t="shared" si="0"/>
        <v>84.090909090909093</v>
      </c>
    </row>
    <row r="40" spans="1:13" x14ac:dyDescent="0.25">
      <c r="A40" t="s">
        <v>44</v>
      </c>
      <c r="B40">
        <v>77</v>
      </c>
      <c r="C40">
        <v>73</v>
      </c>
      <c r="D40">
        <v>67</v>
      </c>
      <c r="E40">
        <v>77</v>
      </c>
      <c r="F40">
        <v>93</v>
      </c>
      <c r="G40">
        <v>96</v>
      </c>
      <c r="H40">
        <v>52</v>
      </c>
      <c r="I40">
        <v>78</v>
      </c>
      <c r="J40">
        <v>100</v>
      </c>
      <c r="K40">
        <v>82</v>
      </c>
      <c r="L40">
        <v>91</v>
      </c>
      <c r="M40" s="8">
        <f t="shared" si="0"/>
        <v>80.545454545454547</v>
      </c>
    </row>
    <row r="41" spans="1:13" x14ac:dyDescent="0.25">
      <c r="A41" t="s">
        <v>45</v>
      </c>
      <c r="B41">
        <v>90</v>
      </c>
      <c r="C41">
        <v>82</v>
      </c>
      <c r="D41">
        <v>93</v>
      </c>
      <c r="E41">
        <v>90</v>
      </c>
      <c r="F41">
        <v>94</v>
      </c>
      <c r="G41">
        <v>92</v>
      </c>
      <c r="H41">
        <v>75</v>
      </c>
      <c r="I41">
        <v>85</v>
      </c>
      <c r="J41">
        <v>100</v>
      </c>
      <c r="K41">
        <v>88</v>
      </c>
      <c r="L41">
        <v>92</v>
      </c>
      <c r="M41" s="8">
        <f t="shared" si="0"/>
        <v>89.181818181818187</v>
      </c>
    </row>
    <row r="42" spans="1:13" x14ac:dyDescent="0.25">
      <c r="A42" t="s">
        <v>46</v>
      </c>
      <c r="B42">
        <v>79</v>
      </c>
      <c r="C42">
        <v>80</v>
      </c>
      <c r="D42">
        <v>83</v>
      </c>
      <c r="E42">
        <v>88</v>
      </c>
      <c r="F42">
        <v>82</v>
      </c>
      <c r="G42">
        <v>89</v>
      </c>
      <c r="H42">
        <v>78</v>
      </c>
      <c r="I42">
        <v>79</v>
      </c>
      <c r="J42">
        <v>100</v>
      </c>
      <c r="K42">
        <v>88</v>
      </c>
      <c r="L42">
        <v>90</v>
      </c>
      <c r="M42" s="8">
        <f t="shared" si="0"/>
        <v>85.090909090909093</v>
      </c>
    </row>
    <row r="43" spans="1:13" x14ac:dyDescent="0.25">
      <c r="A43" t="s">
        <v>47</v>
      </c>
      <c r="B43">
        <v>82</v>
      </c>
      <c r="C43">
        <v>72</v>
      </c>
      <c r="D43">
        <v>86</v>
      </c>
      <c r="E43">
        <v>82</v>
      </c>
      <c r="F43">
        <v>76</v>
      </c>
      <c r="G43">
        <v>89</v>
      </c>
      <c r="H43">
        <v>80</v>
      </c>
      <c r="I43">
        <v>78</v>
      </c>
      <c r="J43">
        <v>100</v>
      </c>
      <c r="K43">
        <v>84</v>
      </c>
      <c r="L43">
        <v>85</v>
      </c>
      <c r="M43" s="8">
        <f t="shared" si="0"/>
        <v>83.090909090909093</v>
      </c>
    </row>
    <row r="44" spans="1:13" x14ac:dyDescent="0.25">
      <c r="A44" t="s">
        <v>48</v>
      </c>
      <c r="B44">
        <v>70</v>
      </c>
      <c r="C44">
        <v>68</v>
      </c>
      <c r="D44">
        <v>57</v>
      </c>
      <c r="E44">
        <v>90</v>
      </c>
      <c r="F44">
        <v>71</v>
      </c>
      <c r="G44">
        <v>89</v>
      </c>
      <c r="H44">
        <v>72</v>
      </c>
      <c r="I44">
        <v>70</v>
      </c>
      <c r="J44">
        <v>100</v>
      </c>
      <c r="K44">
        <v>64</v>
      </c>
      <c r="L44">
        <v>87</v>
      </c>
      <c r="M44" s="8">
        <f t="shared" si="0"/>
        <v>76.181818181818187</v>
      </c>
    </row>
    <row r="45" spans="1:13" x14ac:dyDescent="0.25">
      <c r="A45" t="s">
        <v>49</v>
      </c>
      <c r="B45">
        <v>78</v>
      </c>
      <c r="C45">
        <v>70</v>
      </c>
      <c r="D45">
        <v>86</v>
      </c>
      <c r="E45">
        <v>72</v>
      </c>
      <c r="F45">
        <v>89</v>
      </c>
      <c r="G45">
        <v>89</v>
      </c>
      <c r="H45">
        <v>70</v>
      </c>
      <c r="I45">
        <v>79</v>
      </c>
      <c r="J45">
        <v>100</v>
      </c>
      <c r="K45">
        <v>81</v>
      </c>
      <c r="L45">
        <v>86</v>
      </c>
      <c r="M45" s="8">
        <f t="shared" si="0"/>
        <v>81.818181818181813</v>
      </c>
    </row>
    <row r="46" spans="1:13" x14ac:dyDescent="0.25">
      <c r="A46" t="s">
        <v>50</v>
      </c>
      <c r="B46">
        <v>68</v>
      </c>
      <c r="C46">
        <v>68</v>
      </c>
      <c r="D46">
        <v>70</v>
      </c>
      <c r="E46">
        <v>67</v>
      </c>
      <c r="F46">
        <v>80</v>
      </c>
      <c r="G46">
        <v>97</v>
      </c>
      <c r="H46">
        <v>71</v>
      </c>
      <c r="I46">
        <v>68</v>
      </c>
      <c r="J46">
        <v>100</v>
      </c>
      <c r="K46">
        <v>82</v>
      </c>
      <c r="L46">
        <v>80</v>
      </c>
      <c r="M46" s="8">
        <f t="shared" si="0"/>
        <v>77.36363636363636</v>
      </c>
    </row>
    <row r="47" spans="1:13" x14ac:dyDescent="0.25">
      <c r="A47" t="s">
        <v>51</v>
      </c>
      <c r="B47">
        <v>78</v>
      </c>
      <c r="C47">
        <v>80</v>
      </c>
      <c r="D47">
        <v>87</v>
      </c>
      <c r="E47">
        <v>89</v>
      </c>
      <c r="F47">
        <v>80</v>
      </c>
      <c r="G47">
        <v>81</v>
      </c>
      <c r="H47">
        <v>71</v>
      </c>
      <c r="I47">
        <v>84</v>
      </c>
      <c r="J47">
        <v>100</v>
      </c>
      <c r="K47">
        <v>84</v>
      </c>
      <c r="L47">
        <v>100</v>
      </c>
      <c r="M47" s="8">
        <f t="shared" si="0"/>
        <v>84.909090909090907</v>
      </c>
    </row>
    <row r="48" spans="1:13" x14ac:dyDescent="0.25">
      <c r="A48" t="s">
        <v>52</v>
      </c>
      <c r="B48">
        <v>70</v>
      </c>
      <c r="C48">
        <v>79</v>
      </c>
      <c r="D48">
        <v>75</v>
      </c>
      <c r="E48">
        <v>85</v>
      </c>
      <c r="F48">
        <v>87</v>
      </c>
      <c r="G48">
        <v>97</v>
      </c>
      <c r="H48">
        <v>77</v>
      </c>
      <c r="I48">
        <v>80</v>
      </c>
      <c r="J48">
        <v>100</v>
      </c>
      <c r="K48">
        <v>88</v>
      </c>
      <c r="L48">
        <v>100</v>
      </c>
      <c r="M48" s="8">
        <f t="shared" si="0"/>
        <v>85.272727272727266</v>
      </c>
    </row>
    <row r="49" spans="3:13" x14ac:dyDescent="0.25">
      <c r="C49" s="8"/>
      <c r="M49" s="8"/>
    </row>
    <row r="53" spans="3:13" x14ac:dyDescent="0.25">
      <c r="C53" s="10"/>
      <c r="D53" s="10"/>
    </row>
    <row r="54" spans="3:13" x14ac:dyDescent="0.25">
      <c r="F54" s="10"/>
    </row>
  </sheetData>
  <autoFilter ref="A1:M48"/>
  <sortState ref="A2:M76">
    <sortCondition ref="A1"/>
  </sortState>
  <conditionalFormatting sqref="H18:I18 K18">
    <cfRule type="cellIs" dxfId="2" priority="4" operator="greaterThan">
      <formula>85</formula>
    </cfRule>
  </conditionalFormatting>
  <conditionalFormatting sqref="M2:M48">
    <cfRule type="cellIs" dxfId="1" priority="1" operator="lessThan">
      <formula>85</formula>
    </cfRule>
    <cfRule type="cellIs" dxfId="0" priority="2" operator="greaterThan">
      <formula>85</formula>
    </cfRule>
  </conditionalFormatting>
  <dataValidations count="1">
    <dataValidation type="whole" allowBlank="1" showInputMessage="1" showErrorMessage="1" sqref="B2:L48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58"/>
  <sheetViews>
    <sheetView topLeftCell="A9" workbookViewId="0">
      <selection activeCell="F15" sqref="F15"/>
    </sheetView>
  </sheetViews>
  <sheetFormatPr baseColWidth="10" defaultRowHeight="15" x14ac:dyDescent="0.25"/>
  <cols>
    <col min="1" max="1" width="19.140625" bestFit="1" customWidth="1"/>
    <col min="2" max="2" width="6.5703125" bestFit="1" customWidth="1"/>
    <col min="3" max="3" width="36.42578125" bestFit="1" customWidth="1"/>
    <col min="4" max="4" width="11.28515625" bestFit="1" customWidth="1"/>
    <col min="5" max="5" width="10" bestFit="1" customWidth="1"/>
    <col min="6" max="6" width="11.140625" bestFit="1" customWidth="1"/>
    <col min="8" max="8" width="11" bestFit="1" customWidth="1"/>
    <col min="9" max="9" width="11.140625" bestFit="1" customWidth="1"/>
    <col min="10" max="10" width="9.7109375" bestFit="1" customWidth="1"/>
    <col min="11" max="11" width="11" bestFit="1" customWidth="1"/>
    <col min="12" max="12" width="9.85546875" bestFit="1" customWidth="1"/>
    <col min="13" max="13" width="14.140625" bestFit="1" customWidth="1"/>
  </cols>
  <sheetData>
    <row r="1" spans="1:13" x14ac:dyDescent="0.25">
      <c r="A1" s="1" t="s">
        <v>67</v>
      </c>
      <c r="B1" s="1">
        <f>COUNTA(Calificaciones!A2:A48)</f>
        <v>47</v>
      </c>
    </row>
    <row r="2" spans="1:13" ht="60" x14ac:dyDescent="0.25">
      <c r="A2" s="2" t="s">
        <v>60</v>
      </c>
      <c r="B2" s="9">
        <f>AVERAGE(Calificaciones!C2:C48)</f>
        <v>76.063829787234042</v>
      </c>
    </row>
    <row r="3" spans="1:13" ht="60" x14ac:dyDescent="0.25">
      <c r="A3" s="2" t="s">
        <v>61</v>
      </c>
      <c r="B3" s="1">
        <f>_xlfn.MODE.SNGL(Calificaciones!K2:K48)</f>
        <v>84</v>
      </c>
    </row>
    <row r="4" spans="1:13" ht="60" x14ac:dyDescent="0.25">
      <c r="A4" s="2" t="s">
        <v>62</v>
      </c>
      <c r="B4" s="1">
        <f>MAX(Calificaciones!G2:G48)</f>
        <v>97</v>
      </c>
    </row>
    <row r="5" spans="1:13" ht="60" x14ac:dyDescent="0.25">
      <c r="A5" s="2" t="s">
        <v>63</v>
      </c>
      <c r="B5" s="1">
        <f>MIN(Calificaciones!F2:F48)</f>
        <v>34</v>
      </c>
    </row>
    <row r="6" spans="1:13" ht="75" x14ac:dyDescent="0.25">
      <c r="A6" s="2" t="s">
        <v>64</v>
      </c>
      <c r="B6" s="1">
        <f>COUNTIF(Calificaciones!B2:B48, "&gt;=90")</f>
        <v>2</v>
      </c>
    </row>
    <row r="7" spans="1:13" ht="60" x14ac:dyDescent="0.25">
      <c r="A7" s="2" t="s">
        <v>65</v>
      </c>
      <c r="B7" s="1">
        <f>COUNTIF(Calificaciones!I2:I48, "&gt;=70")</f>
        <v>40</v>
      </c>
    </row>
    <row r="8" spans="1:13" ht="75" x14ac:dyDescent="0.25">
      <c r="A8" s="2" t="s">
        <v>66</v>
      </c>
      <c r="B8" s="1">
        <f>COUNTIF(Calificaciones!M2:M48, "&gt;=85")</f>
        <v>19</v>
      </c>
    </row>
    <row r="10" spans="1:13" ht="60" x14ac:dyDescent="0.25">
      <c r="A10" s="2" t="s">
        <v>68</v>
      </c>
      <c r="C10" s="2" t="s">
        <v>0</v>
      </c>
      <c r="D10" s="2" t="s">
        <v>3</v>
      </c>
      <c r="E10" s="2"/>
      <c r="F10" s="3"/>
      <c r="G10" s="6"/>
      <c r="H10" s="2"/>
      <c r="I10" s="2"/>
      <c r="J10" s="4"/>
      <c r="K10" s="2"/>
      <c r="L10" s="2"/>
      <c r="M10" s="2"/>
    </row>
    <row r="11" spans="1:13" x14ac:dyDescent="0.25">
      <c r="D11" t="s">
        <v>69</v>
      </c>
    </row>
    <row r="14" spans="1:13" ht="30" x14ac:dyDescent="0.25">
      <c r="C14" s="2" t="s">
        <v>0</v>
      </c>
      <c r="D14" s="2" t="s">
        <v>3</v>
      </c>
      <c r="E14" s="2"/>
      <c r="F14" s="3"/>
      <c r="G14" s="6"/>
      <c r="H14" s="2"/>
      <c r="I14" s="2"/>
      <c r="J14" s="4"/>
      <c r="K14" s="2"/>
      <c r="L14" s="2"/>
      <c r="M14" s="2"/>
    </row>
    <row r="15" spans="1:13" x14ac:dyDescent="0.25">
      <c r="C15" t="s">
        <v>9</v>
      </c>
      <c r="D15">
        <v>85</v>
      </c>
      <c r="M15" s="8"/>
    </row>
    <row r="16" spans="1:13" x14ac:dyDescent="0.25">
      <c r="C16" t="s">
        <v>11</v>
      </c>
      <c r="D16">
        <v>87</v>
      </c>
      <c r="M16" s="8"/>
    </row>
    <row r="17" spans="3:13" x14ac:dyDescent="0.25">
      <c r="C17" t="s">
        <v>38</v>
      </c>
      <c r="D17">
        <v>92</v>
      </c>
      <c r="M17" s="8"/>
    </row>
    <row r="18" spans="3:13" x14ac:dyDescent="0.25">
      <c r="C18" t="s">
        <v>40</v>
      </c>
      <c r="D18">
        <v>88</v>
      </c>
      <c r="M18" s="8"/>
    </row>
    <row r="19" spans="3:13" x14ac:dyDescent="0.25">
      <c r="C19" t="s">
        <v>45</v>
      </c>
      <c r="D19">
        <v>90</v>
      </c>
      <c r="M19" s="8"/>
    </row>
    <row r="20" spans="3:13" x14ac:dyDescent="0.25">
      <c r="M20" s="8"/>
    </row>
    <row r="21" spans="3:13" x14ac:dyDescent="0.25">
      <c r="M21" s="8"/>
    </row>
    <row r="22" spans="3:13" x14ac:dyDescent="0.25">
      <c r="M22" s="8"/>
    </row>
    <row r="23" spans="3:13" x14ac:dyDescent="0.25">
      <c r="M23" s="8"/>
    </row>
    <row r="24" spans="3:13" x14ac:dyDescent="0.25">
      <c r="M24" s="8"/>
    </row>
    <row r="25" spans="3:13" x14ac:dyDescent="0.25">
      <c r="M25" s="8"/>
    </row>
    <row r="26" spans="3:13" x14ac:dyDescent="0.25">
      <c r="M26" s="8"/>
    </row>
    <row r="27" spans="3:13" x14ac:dyDescent="0.25">
      <c r="M27" s="8"/>
    </row>
    <row r="28" spans="3:13" x14ac:dyDescent="0.25">
      <c r="M28" s="8"/>
    </row>
    <row r="29" spans="3:13" x14ac:dyDescent="0.25">
      <c r="M29" s="8"/>
    </row>
    <row r="30" spans="3:13" x14ac:dyDescent="0.25">
      <c r="M30" s="8"/>
    </row>
    <row r="31" spans="3:13" x14ac:dyDescent="0.25">
      <c r="M31" s="8"/>
    </row>
    <row r="32" spans="3:13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2:13" x14ac:dyDescent="0.25">
      <c r="L49" s="5"/>
      <c r="M49" s="8"/>
    </row>
    <row r="50" spans="12:13" x14ac:dyDescent="0.25">
      <c r="M50" s="8"/>
    </row>
    <row r="51" spans="12:13" x14ac:dyDescent="0.25">
      <c r="M51" s="8"/>
    </row>
    <row r="52" spans="12:13" x14ac:dyDescent="0.25">
      <c r="M52" s="8"/>
    </row>
    <row r="53" spans="12:13" x14ac:dyDescent="0.25">
      <c r="M53" s="8"/>
    </row>
    <row r="54" spans="12:13" x14ac:dyDescent="0.25">
      <c r="M54" s="8"/>
    </row>
    <row r="55" spans="12:13" x14ac:dyDescent="0.25">
      <c r="M55" s="8"/>
    </row>
    <row r="56" spans="12:13" x14ac:dyDescent="0.25">
      <c r="M56" s="8"/>
    </row>
    <row r="57" spans="12:13" x14ac:dyDescent="0.25">
      <c r="M57" s="8"/>
    </row>
    <row r="58" spans="12:13" x14ac:dyDescent="0.25">
      <c r="M5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Calificaciones</vt:lpstr>
      <vt:lpstr>Estadisticas</vt:lpstr>
      <vt:lpstr>Calificaciones!Área_de_extracción</vt:lpstr>
      <vt:lpstr>Estadisticas!Área_de_extracción</vt:lpstr>
      <vt:lpstr>Calificaciones!Criterios</vt:lpstr>
      <vt:lpstr>Estadisticas!Criterios</vt:lpstr>
      <vt:lpstr>subbase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Canul Ibarra</dc:creator>
  <cp:lastModifiedBy>HikingCarrot</cp:lastModifiedBy>
  <dcterms:created xsi:type="dcterms:W3CDTF">2016-03-11T20:31:28Z</dcterms:created>
  <dcterms:modified xsi:type="dcterms:W3CDTF">2019-08-08T20:48:13Z</dcterms:modified>
</cp:coreProperties>
</file>