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ikkaru\Desktop\Bloodborne Calculator Project\SoulsborneCalculator\backend\app\seeders\"/>
    </mc:Choice>
  </mc:AlternateContent>
  <xr:revisionPtr revIDLastSave="0" documentId="13_ncr:1_{769202CB-E0A8-4729-A221-59AAF849E5D4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Trickster Weapons" sheetId="1" r:id="rId1"/>
    <sheet name="Firearm" sheetId="2" r:id="rId2"/>
    <sheet name="Tools" sheetId="3" r:id="rId3"/>
    <sheet name="Use_Saturation" sheetId="4" r:id="rId4"/>
    <sheet name="Use_TricksterWeapons" sheetId="7" r:id="rId5"/>
    <sheet name="Use_Firearms" sheetId="8" r:id="rId6"/>
  </sheets>
  <definedNames>
    <definedName name="NazwanyZakres1">'Trickster Weapons'!$V$102:$AC$102</definedName>
  </definedNames>
  <calcPr calcId="191029"/>
</workbook>
</file>

<file path=xl/calcChain.xml><?xml version="1.0" encoding="utf-8"?>
<calcChain xmlns="http://schemas.openxmlformats.org/spreadsheetml/2006/main">
  <c r="B144" i="2" l="1"/>
  <c r="B143" i="2"/>
  <c r="B142" i="2"/>
  <c r="B141" i="2"/>
  <c r="B140" i="2"/>
  <c r="B139" i="2"/>
  <c r="B138" i="2"/>
  <c r="B137" i="2"/>
  <c r="B136" i="2"/>
  <c r="E135" i="2"/>
  <c r="E136" i="2" s="1"/>
  <c r="E137" i="2" s="1"/>
  <c r="E138" i="2" s="1"/>
  <c r="E139" i="2" s="1"/>
  <c r="E140" i="2" s="1"/>
  <c r="E141" i="2" s="1"/>
  <c r="E142" i="2" s="1"/>
  <c r="E143" i="2" s="1"/>
  <c r="B135" i="2"/>
  <c r="B133" i="2"/>
  <c r="B132" i="2"/>
  <c r="B131" i="2"/>
  <c r="D130" i="2"/>
  <c r="D131" i="2" s="1"/>
  <c r="D132" i="2" s="1"/>
  <c r="B130" i="2"/>
  <c r="B129" i="2"/>
  <c r="B128" i="2"/>
  <c r="B127" i="2"/>
  <c r="B126" i="2"/>
  <c r="B125" i="2"/>
  <c r="D124" i="2"/>
  <c r="D125" i="2" s="1"/>
  <c r="D126" i="2" s="1"/>
  <c r="D127" i="2" s="1"/>
  <c r="D128" i="2" s="1"/>
  <c r="D129" i="2" s="1"/>
  <c r="B124" i="2"/>
  <c r="B122" i="2"/>
  <c r="B121" i="2"/>
  <c r="B120" i="2"/>
  <c r="B119" i="2"/>
  <c r="B118" i="2"/>
  <c r="B117" i="2"/>
  <c r="B116" i="2"/>
  <c r="B115" i="2"/>
  <c r="D114" i="2"/>
  <c r="D115" i="2" s="1"/>
  <c r="D116" i="2" s="1"/>
  <c r="D117" i="2" s="1"/>
  <c r="D118" i="2" s="1"/>
  <c r="D119" i="2" s="1"/>
  <c r="D120" i="2" s="1"/>
  <c r="D121" i="2" s="1"/>
  <c r="B114" i="2"/>
  <c r="D113" i="2"/>
  <c r="B113" i="2"/>
  <c r="B111" i="2"/>
  <c r="B110" i="2"/>
  <c r="B109" i="2"/>
  <c r="B108" i="2"/>
  <c r="B107" i="2"/>
  <c r="B106" i="2"/>
  <c r="B105" i="2"/>
  <c r="B104" i="2"/>
  <c r="B103" i="2"/>
  <c r="B102" i="2"/>
  <c r="D101" i="2"/>
  <c r="B100" i="2"/>
  <c r="B99" i="2"/>
  <c r="B98" i="2"/>
  <c r="B97" i="2"/>
  <c r="B96" i="2"/>
  <c r="B95" i="2"/>
  <c r="B94" i="2"/>
  <c r="F93" i="2"/>
  <c r="F94" i="2" s="1"/>
  <c r="F95" i="2" s="1"/>
  <c r="F96" i="2" s="1"/>
  <c r="F97" i="2" s="1"/>
  <c r="F98" i="2" s="1"/>
  <c r="F99" i="2" s="1"/>
  <c r="B93" i="2"/>
  <c r="F92" i="2"/>
  <c r="B92" i="2"/>
  <c r="F91" i="2"/>
  <c r="B91" i="2"/>
  <c r="B89" i="2"/>
  <c r="B88" i="2"/>
  <c r="B87" i="2"/>
  <c r="B86" i="2"/>
  <c r="B85" i="2"/>
  <c r="B84" i="2"/>
  <c r="B83" i="2"/>
  <c r="D82" i="2"/>
  <c r="D83" i="2" s="1"/>
  <c r="D84" i="2" s="1"/>
  <c r="D85" i="2" s="1"/>
  <c r="D86" i="2" s="1"/>
  <c r="D87" i="2" s="1"/>
  <c r="D88" i="2" s="1"/>
  <c r="B82" i="2"/>
  <c r="B81" i="2"/>
  <c r="D80" i="2"/>
  <c r="D81" i="2" s="1"/>
  <c r="B80" i="2"/>
  <c r="B78" i="2"/>
  <c r="B77" i="2"/>
  <c r="B76" i="2"/>
  <c r="B75" i="2"/>
  <c r="B74" i="2"/>
  <c r="B73" i="2"/>
  <c r="B72" i="2"/>
  <c r="B71" i="2"/>
  <c r="B70" i="2"/>
  <c r="D69" i="2"/>
  <c r="B69" i="2"/>
  <c r="B67" i="2"/>
  <c r="B66" i="2"/>
  <c r="B65" i="2"/>
  <c r="B64" i="2"/>
  <c r="D63" i="2"/>
  <c r="D64" i="2" s="1"/>
  <c r="D65" i="2" s="1"/>
  <c r="D66" i="2" s="1"/>
  <c r="B63" i="2"/>
  <c r="B62" i="2"/>
  <c r="B61" i="2"/>
  <c r="B60" i="2"/>
  <c r="D59" i="2"/>
  <c r="D60" i="2" s="1"/>
  <c r="D61" i="2" s="1"/>
  <c r="D62" i="2" s="1"/>
  <c r="B59" i="2"/>
  <c r="D58" i="2"/>
  <c r="B58" i="2"/>
  <c r="B56" i="2"/>
  <c r="B55" i="2"/>
  <c r="B54" i="2"/>
  <c r="B53" i="2"/>
  <c r="B52" i="2"/>
  <c r="B51" i="2"/>
  <c r="B50" i="2"/>
  <c r="B49" i="2"/>
  <c r="B48" i="2"/>
  <c r="F47" i="2"/>
  <c r="F48" i="2" s="1"/>
  <c r="F49" i="2" s="1"/>
  <c r="F50" i="2" s="1"/>
  <c r="F51" i="2" s="1"/>
  <c r="F52" i="2" s="1"/>
  <c r="F53" i="2" s="1"/>
  <c r="F54" i="2" s="1"/>
  <c r="F55" i="2" s="1"/>
  <c r="B47" i="2"/>
  <c r="B45" i="2"/>
  <c r="B44" i="2"/>
  <c r="B43" i="2"/>
  <c r="B42" i="2"/>
  <c r="B41" i="2"/>
  <c r="C40" i="2"/>
  <c r="C41" i="2" s="1"/>
  <c r="C42" i="2" s="1"/>
  <c r="C43" i="2" s="1"/>
  <c r="C44" i="2" s="1"/>
  <c r="B40" i="2"/>
  <c r="B39" i="2"/>
  <c r="B38" i="2"/>
  <c r="B37" i="2"/>
  <c r="C36" i="2"/>
  <c r="C37" i="2" s="1"/>
  <c r="C38" i="2" s="1"/>
  <c r="C39" i="2" s="1"/>
  <c r="B36" i="2"/>
  <c r="B34" i="2"/>
  <c r="B33" i="2"/>
  <c r="B32" i="2"/>
  <c r="B31" i="2"/>
  <c r="D30" i="2"/>
  <c r="D31" i="2" s="1"/>
  <c r="D32" i="2" s="1"/>
  <c r="D33" i="2" s="1"/>
  <c r="B30" i="2"/>
  <c r="B29" i="2"/>
  <c r="B28" i="2"/>
  <c r="B27" i="2"/>
  <c r="B26" i="2"/>
  <c r="D25" i="2"/>
  <c r="D26" i="2" s="1"/>
  <c r="D27" i="2" s="1"/>
  <c r="D28" i="2" s="1"/>
  <c r="D29" i="2" s="1"/>
  <c r="B25" i="2"/>
  <c r="B23" i="2"/>
  <c r="B22" i="2"/>
  <c r="B21" i="2"/>
  <c r="B20" i="2"/>
  <c r="B19" i="2"/>
  <c r="B18" i="2"/>
  <c r="B17" i="2"/>
  <c r="B16" i="2"/>
  <c r="B15" i="2"/>
  <c r="D14" i="2"/>
  <c r="D15" i="2" s="1"/>
  <c r="D16" i="2" s="1"/>
  <c r="D17" i="2" s="1"/>
  <c r="D18" i="2" s="1"/>
  <c r="D19" i="2" s="1"/>
  <c r="D20" i="2" s="1"/>
  <c r="D21" i="2" s="1"/>
  <c r="D22" i="2" s="1"/>
  <c r="B14" i="2"/>
  <c r="B12" i="2"/>
  <c r="B11" i="2"/>
  <c r="B10" i="2"/>
  <c r="B9" i="2"/>
  <c r="B8" i="2"/>
  <c r="D7" i="2"/>
  <c r="D8" i="2" s="1"/>
  <c r="D9" i="2" s="1"/>
  <c r="D10" i="2" s="1"/>
  <c r="D11" i="2" s="1"/>
  <c r="B7" i="2"/>
  <c r="B6" i="2"/>
  <c r="B5" i="2"/>
  <c r="D4" i="2"/>
  <c r="D5" i="2" s="1"/>
  <c r="D6" i="2" s="1"/>
  <c r="B4" i="2"/>
  <c r="D3" i="2"/>
  <c r="B3" i="2"/>
  <c r="B287" i="1"/>
  <c r="B286" i="1"/>
  <c r="B285" i="1"/>
  <c r="B284" i="1"/>
  <c r="S283" i="1"/>
  <c r="S284" i="1" s="1"/>
  <c r="S285" i="1" s="1"/>
  <c r="S286" i="1" s="1"/>
  <c r="S287" i="1" s="1"/>
  <c r="C283" i="1"/>
  <c r="C284" i="1" s="1"/>
  <c r="C285" i="1" s="1"/>
  <c r="C286" i="1" s="1"/>
  <c r="B283" i="1"/>
  <c r="B282" i="1"/>
  <c r="B281" i="1"/>
  <c r="S280" i="1"/>
  <c r="S281" i="1" s="1"/>
  <c r="S282" i="1" s="1"/>
  <c r="B280" i="1"/>
  <c r="S279" i="1"/>
  <c r="B279" i="1"/>
  <c r="U278" i="1"/>
  <c r="U279" i="1" s="1"/>
  <c r="U280" i="1" s="1"/>
  <c r="U281" i="1" s="1"/>
  <c r="U282" i="1" s="1"/>
  <c r="U283" i="1" s="1"/>
  <c r="U284" i="1" s="1"/>
  <c r="U285" i="1" s="1"/>
  <c r="U286" i="1" s="1"/>
  <c r="U287" i="1" s="1"/>
  <c r="T278" i="1"/>
  <c r="T279" i="1" s="1"/>
  <c r="T280" i="1" s="1"/>
  <c r="T281" i="1" s="1"/>
  <c r="T282" i="1" s="1"/>
  <c r="T283" i="1" s="1"/>
  <c r="T284" i="1" s="1"/>
  <c r="T285" i="1" s="1"/>
  <c r="T286" i="1" s="1"/>
  <c r="T287" i="1" s="1"/>
  <c r="S278" i="1"/>
  <c r="R278" i="1"/>
  <c r="R279" i="1" s="1"/>
  <c r="R280" i="1" s="1"/>
  <c r="R281" i="1" s="1"/>
  <c r="R282" i="1" s="1"/>
  <c r="R283" i="1" s="1"/>
  <c r="R284" i="1" s="1"/>
  <c r="R285" i="1" s="1"/>
  <c r="R286" i="1" s="1"/>
  <c r="R287" i="1" s="1"/>
  <c r="Q278" i="1"/>
  <c r="Q279" i="1" s="1"/>
  <c r="Q280" i="1" s="1"/>
  <c r="Q281" i="1" s="1"/>
  <c r="Q282" i="1" s="1"/>
  <c r="Q283" i="1" s="1"/>
  <c r="Q284" i="1" s="1"/>
  <c r="Q285" i="1" s="1"/>
  <c r="Q286" i="1" s="1"/>
  <c r="C278" i="1"/>
  <c r="C279" i="1" s="1"/>
  <c r="C280" i="1" s="1"/>
  <c r="C281" i="1" s="1"/>
  <c r="C282" i="1" s="1"/>
  <c r="B278" i="1"/>
  <c r="U276" i="1"/>
  <c r="T276" i="1"/>
  <c r="B276" i="1"/>
  <c r="B275" i="1"/>
  <c r="B274" i="1"/>
  <c r="T273" i="1"/>
  <c r="T274" i="1" s="1"/>
  <c r="T275" i="1" s="1"/>
  <c r="B273" i="1"/>
  <c r="B272" i="1"/>
  <c r="U271" i="1"/>
  <c r="U272" i="1" s="1"/>
  <c r="U273" i="1" s="1"/>
  <c r="U274" i="1" s="1"/>
  <c r="U275" i="1" s="1"/>
  <c r="T271" i="1"/>
  <c r="T272" i="1" s="1"/>
  <c r="R271" i="1"/>
  <c r="R272" i="1" s="1"/>
  <c r="R273" i="1" s="1"/>
  <c r="R274" i="1" s="1"/>
  <c r="R275" i="1" s="1"/>
  <c r="R276" i="1" s="1"/>
  <c r="B271" i="1"/>
  <c r="B270" i="1"/>
  <c r="Q269" i="1"/>
  <c r="Q270" i="1" s="1"/>
  <c r="Q271" i="1" s="1"/>
  <c r="Q272" i="1" s="1"/>
  <c r="Q273" i="1" s="1"/>
  <c r="Q274" i="1" s="1"/>
  <c r="Q275" i="1" s="1"/>
  <c r="Q276" i="1" s="1"/>
  <c r="B269" i="1"/>
  <c r="U268" i="1"/>
  <c r="U269" i="1" s="1"/>
  <c r="U270" i="1" s="1"/>
  <c r="T268" i="1"/>
  <c r="T269" i="1" s="1"/>
  <c r="T270" i="1" s="1"/>
  <c r="R268" i="1"/>
  <c r="R269" i="1" s="1"/>
  <c r="R270" i="1" s="1"/>
  <c r="Q268" i="1"/>
  <c r="B268" i="1"/>
  <c r="U267" i="1"/>
  <c r="T267" i="1"/>
  <c r="S267" i="1"/>
  <c r="S268" i="1" s="1"/>
  <c r="S269" i="1" s="1"/>
  <c r="S270" i="1" s="1"/>
  <c r="S271" i="1" s="1"/>
  <c r="S272" i="1" s="1"/>
  <c r="S273" i="1" s="1"/>
  <c r="S274" i="1" s="1"/>
  <c r="S275" i="1" s="1"/>
  <c r="S276" i="1" s="1"/>
  <c r="R267" i="1"/>
  <c r="Q267" i="1"/>
  <c r="G267" i="1"/>
  <c r="G268" i="1" s="1"/>
  <c r="G269" i="1" s="1"/>
  <c r="G270" i="1" s="1"/>
  <c r="G271" i="1" s="1"/>
  <c r="G272" i="1" s="1"/>
  <c r="G273" i="1" s="1"/>
  <c r="G274" i="1" s="1"/>
  <c r="G275" i="1" s="1"/>
  <c r="G276" i="1" s="1"/>
  <c r="C267" i="1"/>
  <c r="C268" i="1" s="1"/>
  <c r="C269" i="1" s="1"/>
  <c r="C270" i="1" s="1"/>
  <c r="C271" i="1" s="1"/>
  <c r="C272" i="1" s="1"/>
  <c r="C273" i="1" s="1"/>
  <c r="C274" i="1" s="1"/>
  <c r="C275" i="1" s="1"/>
  <c r="C276" i="1" s="1"/>
  <c r="B267" i="1"/>
  <c r="T265" i="1"/>
  <c r="B265" i="1"/>
  <c r="B264" i="1"/>
  <c r="B263" i="1"/>
  <c r="B262" i="1"/>
  <c r="B261" i="1"/>
  <c r="B260" i="1"/>
  <c r="B259" i="1"/>
  <c r="T258" i="1"/>
  <c r="T259" i="1" s="1"/>
  <c r="T260" i="1" s="1"/>
  <c r="T261" i="1" s="1"/>
  <c r="T262" i="1" s="1"/>
  <c r="T263" i="1" s="1"/>
  <c r="T264" i="1" s="1"/>
  <c r="S258" i="1"/>
  <c r="S259" i="1" s="1"/>
  <c r="S260" i="1" s="1"/>
  <c r="S261" i="1" s="1"/>
  <c r="S262" i="1" s="1"/>
  <c r="S263" i="1" s="1"/>
  <c r="S264" i="1" s="1"/>
  <c r="S265" i="1" s="1"/>
  <c r="C258" i="1"/>
  <c r="C259" i="1" s="1"/>
  <c r="C260" i="1" s="1"/>
  <c r="C261" i="1" s="1"/>
  <c r="C262" i="1" s="1"/>
  <c r="C263" i="1" s="1"/>
  <c r="C264" i="1" s="1"/>
  <c r="B258" i="1"/>
  <c r="C257" i="1"/>
  <c r="B257" i="1"/>
  <c r="U256" i="1"/>
  <c r="U257" i="1" s="1"/>
  <c r="U258" i="1" s="1"/>
  <c r="U259" i="1" s="1"/>
  <c r="U260" i="1" s="1"/>
  <c r="U261" i="1" s="1"/>
  <c r="U262" i="1" s="1"/>
  <c r="U263" i="1" s="1"/>
  <c r="U264" i="1" s="1"/>
  <c r="U265" i="1" s="1"/>
  <c r="T256" i="1"/>
  <c r="T257" i="1" s="1"/>
  <c r="S256" i="1"/>
  <c r="S257" i="1" s="1"/>
  <c r="R256" i="1"/>
  <c r="R257" i="1" s="1"/>
  <c r="R258" i="1" s="1"/>
  <c r="R259" i="1" s="1"/>
  <c r="R260" i="1" s="1"/>
  <c r="R261" i="1" s="1"/>
  <c r="R262" i="1" s="1"/>
  <c r="R263" i="1" s="1"/>
  <c r="R264" i="1" s="1"/>
  <c r="R265" i="1" s="1"/>
  <c r="C256" i="1"/>
  <c r="B256" i="1"/>
  <c r="B254" i="1"/>
  <c r="B253" i="1"/>
  <c r="B252" i="1"/>
  <c r="C251" i="1"/>
  <c r="C252" i="1" s="1"/>
  <c r="C253" i="1" s="1"/>
  <c r="B251" i="1"/>
  <c r="U250" i="1"/>
  <c r="U251" i="1" s="1"/>
  <c r="U252" i="1" s="1"/>
  <c r="U253" i="1" s="1"/>
  <c r="B250" i="1"/>
  <c r="B249" i="1"/>
  <c r="B248" i="1"/>
  <c r="B247" i="1"/>
  <c r="B246" i="1"/>
  <c r="U245" i="1"/>
  <c r="U246" i="1" s="1"/>
  <c r="U247" i="1" s="1"/>
  <c r="U248" i="1" s="1"/>
  <c r="U249" i="1" s="1"/>
  <c r="T245" i="1"/>
  <c r="T246" i="1" s="1"/>
  <c r="T247" i="1" s="1"/>
  <c r="T248" i="1" s="1"/>
  <c r="T249" i="1" s="1"/>
  <c r="T250" i="1" s="1"/>
  <c r="T251" i="1" s="1"/>
  <c r="T252" i="1" s="1"/>
  <c r="T253" i="1" s="1"/>
  <c r="T254" i="1" s="1"/>
  <c r="S245" i="1"/>
  <c r="S246" i="1" s="1"/>
  <c r="S247" i="1" s="1"/>
  <c r="S248" i="1" s="1"/>
  <c r="S249" i="1" s="1"/>
  <c r="S250" i="1" s="1"/>
  <c r="S251" i="1" s="1"/>
  <c r="S252" i="1" s="1"/>
  <c r="S253" i="1" s="1"/>
  <c r="S254" i="1" s="1"/>
  <c r="R245" i="1"/>
  <c r="R246" i="1" s="1"/>
  <c r="R247" i="1" s="1"/>
  <c r="R248" i="1" s="1"/>
  <c r="R249" i="1" s="1"/>
  <c r="R250" i="1" s="1"/>
  <c r="R251" i="1" s="1"/>
  <c r="R252" i="1" s="1"/>
  <c r="R253" i="1" s="1"/>
  <c r="R254" i="1" s="1"/>
  <c r="Q245" i="1"/>
  <c r="Q246" i="1" s="1"/>
  <c r="Q247" i="1" s="1"/>
  <c r="Q248" i="1" s="1"/>
  <c r="Q249" i="1" s="1"/>
  <c r="Q250" i="1" s="1"/>
  <c r="Q251" i="1" s="1"/>
  <c r="Q252" i="1" s="1"/>
  <c r="Q253" i="1" s="1"/>
  <c r="Q254" i="1" s="1"/>
  <c r="C245" i="1"/>
  <c r="C246" i="1" s="1"/>
  <c r="C247" i="1" s="1"/>
  <c r="C248" i="1" s="1"/>
  <c r="C249" i="1" s="1"/>
  <c r="C250" i="1" s="1"/>
  <c r="B245" i="1"/>
  <c r="B243" i="1"/>
  <c r="B242" i="1"/>
  <c r="S241" i="1"/>
  <c r="S242" i="1" s="1"/>
  <c r="S243" i="1" s="1"/>
  <c r="D241" i="1"/>
  <c r="D242" i="1" s="1"/>
  <c r="D243" i="1" s="1"/>
  <c r="B241" i="1"/>
  <c r="B240" i="1"/>
  <c r="B239" i="1"/>
  <c r="R238" i="1"/>
  <c r="R239" i="1" s="1"/>
  <c r="R240" i="1" s="1"/>
  <c r="R241" i="1" s="1"/>
  <c r="R242" i="1" s="1"/>
  <c r="R243" i="1" s="1"/>
  <c r="B238" i="1"/>
  <c r="B237" i="1"/>
  <c r="D236" i="1"/>
  <c r="D237" i="1" s="1"/>
  <c r="D238" i="1" s="1"/>
  <c r="D239" i="1" s="1"/>
  <c r="D240" i="1" s="1"/>
  <c r="C236" i="1"/>
  <c r="C237" i="1" s="1"/>
  <c r="C238" i="1" s="1"/>
  <c r="C239" i="1" s="1"/>
  <c r="C240" i="1" s="1"/>
  <c r="C241" i="1" s="1"/>
  <c r="C242" i="1" s="1"/>
  <c r="C243" i="1" s="1"/>
  <c r="B236" i="1"/>
  <c r="U235" i="1"/>
  <c r="U236" i="1" s="1"/>
  <c r="U237" i="1" s="1"/>
  <c r="U238" i="1" s="1"/>
  <c r="U239" i="1" s="1"/>
  <c r="U240" i="1" s="1"/>
  <c r="U241" i="1" s="1"/>
  <c r="U242" i="1" s="1"/>
  <c r="U243" i="1" s="1"/>
  <c r="T235" i="1"/>
  <c r="T236" i="1" s="1"/>
  <c r="T237" i="1" s="1"/>
  <c r="T238" i="1" s="1"/>
  <c r="T239" i="1" s="1"/>
  <c r="T240" i="1" s="1"/>
  <c r="T241" i="1" s="1"/>
  <c r="T242" i="1" s="1"/>
  <c r="T243" i="1" s="1"/>
  <c r="S235" i="1"/>
  <c r="S236" i="1" s="1"/>
  <c r="S237" i="1" s="1"/>
  <c r="S238" i="1" s="1"/>
  <c r="S239" i="1" s="1"/>
  <c r="S240" i="1" s="1"/>
  <c r="C235" i="1"/>
  <c r="B235" i="1"/>
  <c r="U234" i="1"/>
  <c r="T234" i="1"/>
  <c r="S234" i="1"/>
  <c r="R234" i="1"/>
  <c r="R235" i="1" s="1"/>
  <c r="R236" i="1" s="1"/>
  <c r="R237" i="1" s="1"/>
  <c r="D234" i="1"/>
  <c r="D235" i="1" s="1"/>
  <c r="C234" i="1"/>
  <c r="B234" i="1"/>
  <c r="B232" i="1"/>
  <c r="B231" i="1"/>
  <c r="B230" i="1"/>
  <c r="B229" i="1"/>
  <c r="T228" i="1"/>
  <c r="T229" i="1" s="1"/>
  <c r="T230" i="1" s="1"/>
  <c r="T231" i="1" s="1"/>
  <c r="T232" i="1" s="1"/>
  <c r="B228" i="1"/>
  <c r="B227" i="1"/>
  <c r="S226" i="1"/>
  <c r="S227" i="1" s="1"/>
  <c r="S228" i="1" s="1"/>
  <c r="S229" i="1" s="1"/>
  <c r="S230" i="1" s="1"/>
  <c r="S231" i="1" s="1"/>
  <c r="S232" i="1" s="1"/>
  <c r="R226" i="1"/>
  <c r="R227" i="1" s="1"/>
  <c r="R228" i="1" s="1"/>
  <c r="R229" i="1" s="1"/>
  <c r="R230" i="1" s="1"/>
  <c r="R231" i="1" s="1"/>
  <c r="R232" i="1" s="1"/>
  <c r="B226" i="1"/>
  <c r="B225" i="1"/>
  <c r="B224" i="1"/>
  <c r="U223" i="1"/>
  <c r="U224" i="1" s="1"/>
  <c r="U225" i="1" s="1"/>
  <c r="U226" i="1" s="1"/>
  <c r="U227" i="1" s="1"/>
  <c r="U228" i="1" s="1"/>
  <c r="U229" i="1" s="1"/>
  <c r="U230" i="1" s="1"/>
  <c r="U231" i="1" s="1"/>
  <c r="U232" i="1" s="1"/>
  <c r="T223" i="1"/>
  <c r="T224" i="1" s="1"/>
  <c r="T225" i="1" s="1"/>
  <c r="T226" i="1" s="1"/>
  <c r="T227" i="1" s="1"/>
  <c r="S223" i="1"/>
  <c r="S224" i="1" s="1"/>
  <c r="S225" i="1" s="1"/>
  <c r="R223" i="1"/>
  <c r="R224" i="1" s="1"/>
  <c r="R225" i="1" s="1"/>
  <c r="Q223" i="1"/>
  <c r="Q224" i="1" s="1"/>
  <c r="Q225" i="1" s="1"/>
  <c r="Q226" i="1" s="1"/>
  <c r="Q227" i="1" s="1"/>
  <c r="Q228" i="1" s="1"/>
  <c r="Q229" i="1" s="1"/>
  <c r="Q230" i="1" s="1"/>
  <c r="Q231" i="1" s="1"/>
  <c r="Q232" i="1" s="1"/>
  <c r="C223" i="1"/>
  <c r="C224" i="1" s="1"/>
  <c r="C225" i="1" s="1"/>
  <c r="C226" i="1" s="1"/>
  <c r="C227" i="1" s="1"/>
  <c r="C228" i="1" s="1"/>
  <c r="C229" i="1" s="1"/>
  <c r="C230" i="1" s="1"/>
  <c r="C231" i="1" s="1"/>
  <c r="B223" i="1"/>
  <c r="B221" i="1"/>
  <c r="B220" i="1"/>
  <c r="R219" i="1"/>
  <c r="R220" i="1" s="1"/>
  <c r="R221" i="1" s="1"/>
  <c r="C219" i="1"/>
  <c r="C220" i="1" s="1"/>
  <c r="C221" i="1" s="1"/>
  <c r="B219" i="1"/>
  <c r="B218" i="1"/>
  <c r="B217" i="1"/>
  <c r="Q216" i="1"/>
  <c r="Q217" i="1" s="1"/>
  <c r="Q218" i="1" s="1"/>
  <c r="Q219" i="1" s="1"/>
  <c r="Q220" i="1" s="1"/>
  <c r="Q221" i="1" s="1"/>
  <c r="B216" i="1"/>
  <c r="B215" i="1"/>
  <c r="R214" i="1"/>
  <c r="R215" i="1" s="1"/>
  <c r="R216" i="1" s="1"/>
  <c r="R217" i="1" s="1"/>
  <c r="R218" i="1" s="1"/>
  <c r="C214" i="1"/>
  <c r="C215" i="1" s="1"/>
  <c r="C216" i="1" s="1"/>
  <c r="C217" i="1" s="1"/>
  <c r="C218" i="1" s="1"/>
  <c r="B214" i="1"/>
  <c r="U213" i="1"/>
  <c r="U214" i="1" s="1"/>
  <c r="U215" i="1" s="1"/>
  <c r="U216" i="1" s="1"/>
  <c r="U217" i="1" s="1"/>
  <c r="U218" i="1" s="1"/>
  <c r="U219" i="1" s="1"/>
  <c r="U220" i="1" s="1"/>
  <c r="U221" i="1" s="1"/>
  <c r="T213" i="1"/>
  <c r="T214" i="1" s="1"/>
  <c r="T215" i="1" s="1"/>
  <c r="T216" i="1" s="1"/>
  <c r="T217" i="1" s="1"/>
  <c r="T218" i="1" s="1"/>
  <c r="T219" i="1" s="1"/>
  <c r="T220" i="1" s="1"/>
  <c r="T221" i="1" s="1"/>
  <c r="S213" i="1"/>
  <c r="S214" i="1" s="1"/>
  <c r="S215" i="1" s="1"/>
  <c r="S216" i="1" s="1"/>
  <c r="S217" i="1" s="1"/>
  <c r="S218" i="1" s="1"/>
  <c r="S219" i="1" s="1"/>
  <c r="S220" i="1" s="1"/>
  <c r="S221" i="1" s="1"/>
  <c r="R213" i="1"/>
  <c r="B213" i="1"/>
  <c r="U212" i="1"/>
  <c r="T212" i="1"/>
  <c r="S212" i="1"/>
  <c r="R212" i="1"/>
  <c r="Q212" i="1"/>
  <c r="Q213" i="1" s="1"/>
  <c r="Q214" i="1" s="1"/>
  <c r="Q215" i="1" s="1"/>
  <c r="C212" i="1"/>
  <c r="C213" i="1" s="1"/>
  <c r="B212" i="1"/>
  <c r="B210" i="1"/>
  <c r="B209" i="1"/>
  <c r="B208" i="1"/>
  <c r="D207" i="1"/>
  <c r="D208" i="1" s="1"/>
  <c r="D209" i="1" s="1"/>
  <c r="B207" i="1"/>
  <c r="B206" i="1"/>
  <c r="B205" i="1"/>
  <c r="B204" i="1"/>
  <c r="B203" i="1"/>
  <c r="U202" i="1"/>
  <c r="U203" i="1" s="1"/>
  <c r="U204" i="1" s="1"/>
  <c r="U205" i="1" s="1"/>
  <c r="U206" i="1" s="1"/>
  <c r="U207" i="1" s="1"/>
  <c r="U208" i="1" s="1"/>
  <c r="U209" i="1" s="1"/>
  <c r="U210" i="1" s="1"/>
  <c r="S202" i="1"/>
  <c r="S203" i="1" s="1"/>
  <c r="S204" i="1" s="1"/>
  <c r="S205" i="1" s="1"/>
  <c r="S206" i="1" s="1"/>
  <c r="S207" i="1" s="1"/>
  <c r="S208" i="1" s="1"/>
  <c r="S209" i="1" s="1"/>
  <c r="S210" i="1" s="1"/>
  <c r="R202" i="1"/>
  <c r="R203" i="1" s="1"/>
  <c r="R204" i="1" s="1"/>
  <c r="R205" i="1" s="1"/>
  <c r="R206" i="1" s="1"/>
  <c r="R207" i="1" s="1"/>
  <c r="R208" i="1" s="1"/>
  <c r="R209" i="1" s="1"/>
  <c r="R210" i="1" s="1"/>
  <c r="Q202" i="1"/>
  <c r="Q203" i="1" s="1"/>
  <c r="Q204" i="1" s="1"/>
  <c r="Q205" i="1" s="1"/>
  <c r="Q206" i="1" s="1"/>
  <c r="Q207" i="1" s="1"/>
  <c r="Q208" i="1" s="1"/>
  <c r="Q209" i="1" s="1"/>
  <c r="Q210" i="1" s="1"/>
  <c r="D202" i="1"/>
  <c r="D203" i="1" s="1"/>
  <c r="D204" i="1" s="1"/>
  <c r="D205" i="1" s="1"/>
  <c r="D206" i="1" s="1"/>
  <c r="C202" i="1"/>
  <c r="C203" i="1" s="1"/>
  <c r="C204" i="1" s="1"/>
  <c r="C205" i="1" s="1"/>
  <c r="C206" i="1" s="1"/>
  <c r="C207" i="1" s="1"/>
  <c r="C208" i="1" s="1"/>
  <c r="C209" i="1" s="1"/>
  <c r="B202" i="1"/>
  <c r="U201" i="1"/>
  <c r="T201" i="1"/>
  <c r="T202" i="1" s="1"/>
  <c r="T203" i="1" s="1"/>
  <c r="T204" i="1" s="1"/>
  <c r="T205" i="1" s="1"/>
  <c r="T206" i="1" s="1"/>
  <c r="T207" i="1" s="1"/>
  <c r="T208" i="1" s="1"/>
  <c r="T209" i="1" s="1"/>
  <c r="T210" i="1" s="1"/>
  <c r="S201" i="1"/>
  <c r="R201" i="1"/>
  <c r="D201" i="1"/>
  <c r="C201" i="1"/>
  <c r="B201" i="1"/>
  <c r="Q200" i="1"/>
  <c r="Q201" i="1" s="1"/>
  <c r="B199" i="1"/>
  <c r="B198" i="1"/>
  <c r="B197" i="1"/>
  <c r="R196" i="1"/>
  <c r="R197" i="1" s="1"/>
  <c r="R198" i="1" s="1"/>
  <c r="R199" i="1" s="1"/>
  <c r="B196" i="1"/>
  <c r="B195" i="1"/>
  <c r="D194" i="1"/>
  <c r="D195" i="1" s="1"/>
  <c r="D196" i="1" s="1"/>
  <c r="D197" i="1" s="1"/>
  <c r="D198" i="1" s="1"/>
  <c r="B194" i="1"/>
  <c r="B193" i="1"/>
  <c r="B192" i="1"/>
  <c r="T191" i="1"/>
  <c r="T192" i="1" s="1"/>
  <c r="T193" i="1" s="1"/>
  <c r="T194" i="1" s="1"/>
  <c r="T195" i="1" s="1"/>
  <c r="T196" i="1" s="1"/>
  <c r="T197" i="1" s="1"/>
  <c r="T198" i="1" s="1"/>
  <c r="T199" i="1" s="1"/>
  <c r="R191" i="1"/>
  <c r="R192" i="1" s="1"/>
  <c r="R193" i="1" s="1"/>
  <c r="R194" i="1" s="1"/>
  <c r="R195" i="1" s="1"/>
  <c r="Q191" i="1"/>
  <c r="Q192" i="1" s="1"/>
  <c r="Q193" i="1" s="1"/>
  <c r="Q194" i="1" s="1"/>
  <c r="Q195" i="1" s="1"/>
  <c r="Q196" i="1" s="1"/>
  <c r="Q197" i="1" s="1"/>
  <c r="Q198" i="1" s="1"/>
  <c r="Q199" i="1" s="1"/>
  <c r="D191" i="1"/>
  <c r="D192" i="1" s="1"/>
  <c r="D193" i="1" s="1"/>
  <c r="C191" i="1"/>
  <c r="C192" i="1" s="1"/>
  <c r="C193" i="1" s="1"/>
  <c r="C194" i="1" s="1"/>
  <c r="C195" i="1" s="1"/>
  <c r="C196" i="1" s="1"/>
  <c r="C197" i="1" s="1"/>
  <c r="C198" i="1" s="1"/>
  <c r="B191" i="1"/>
  <c r="U190" i="1"/>
  <c r="U191" i="1" s="1"/>
  <c r="U192" i="1" s="1"/>
  <c r="U193" i="1" s="1"/>
  <c r="U194" i="1" s="1"/>
  <c r="U195" i="1" s="1"/>
  <c r="U196" i="1" s="1"/>
  <c r="U197" i="1" s="1"/>
  <c r="U198" i="1" s="1"/>
  <c r="U199" i="1" s="1"/>
  <c r="T190" i="1"/>
  <c r="S190" i="1"/>
  <c r="S191" i="1" s="1"/>
  <c r="S192" i="1" s="1"/>
  <c r="S193" i="1" s="1"/>
  <c r="S194" i="1" s="1"/>
  <c r="S195" i="1" s="1"/>
  <c r="S196" i="1" s="1"/>
  <c r="S197" i="1" s="1"/>
  <c r="S198" i="1" s="1"/>
  <c r="S199" i="1" s="1"/>
  <c r="R190" i="1"/>
  <c r="Q190" i="1"/>
  <c r="D190" i="1"/>
  <c r="C190" i="1"/>
  <c r="B190" i="1"/>
  <c r="B188" i="1"/>
  <c r="B187" i="1"/>
  <c r="B186" i="1"/>
  <c r="B185" i="1"/>
  <c r="B184" i="1"/>
  <c r="B183" i="1"/>
  <c r="Q182" i="1"/>
  <c r="Q183" i="1" s="1"/>
  <c r="Q184" i="1" s="1"/>
  <c r="Q185" i="1" s="1"/>
  <c r="Q186" i="1" s="1"/>
  <c r="Q187" i="1" s="1"/>
  <c r="Q188" i="1" s="1"/>
  <c r="B182" i="1"/>
  <c r="U181" i="1"/>
  <c r="U182" i="1" s="1"/>
  <c r="U183" i="1" s="1"/>
  <c r="U184" i="1" s="1"/>
  <c r="U185" i="1" s="1"/>
  <c r="U186" i="1" s="1"/>
  <c r="U187" i="1" s="1"/>
  <c r="U188" i="1" s="1"/>
  <c r="Q181" i="1"/>
  <c r="B181" i="1"/>
  <c r="U180" i="1"/>
  <c r="Q180" i="1"/>
  <c r="B180" i="1"/>
  <c r="U179" i="1"/>
  <c r="T179" i="1"/>
  <c r="T180" i="1" s="1"/>
  <c r="T181" i="1" s="1"/>
  <c r="T182" i="1" s="1"/>
  <c r="T183" i="1" s="1"/>
  <c r="T184" i="1" s="1"/>
  <c r="T185" i="1" s="1"/>
  <c r="T186" i="1" s="1"/>
  <c r="T187" i="1" s="1"/>
  <c r="T188" i="1" s="1"/>
  <c r="S179" i="1"/>
  <c r="S180" i="1" s="1"/>
  <c r="S181" i="1" s="1"/>
  <c r="S182" i="1" s="1"/>
  <c r="S183" i="1" s="1"/>
  <c r="S184" i="1" s="1"/>
  <c r="S185" i="1" s="1"/>
  <c r="S186" i="1" s="1"/>
  <c r="S187" i="1" s="1"/>
  <c r="S188" i="1" s="1"/>
  <c r="R179" i="1"/>
  <c r="R180" i="1" s="1"/>
  <c r="R181" i="1" s="1"/>
  <c r="R182" i="1" s="1"/>
  <c r="R183" i="1" s="1"/>
  <c r="R184" i="1" s="1"/>
  <c r="R185" i="1" s="1"/>
  <c r="R186" i="1" s="1"/>
  <c r="R187" i="1" s="1"/>
  <c r="R188" i="1" s="1"/>
  <c r="Q179" i="1"/>
  <c r="C179" i="1"/>
  <c r="C180" i="1" s="1"/>
  <c r="C181" i="1" s="1"/>
  <c r="C182" i="1" s="1"/>
  <c r="C183" i="1" s="1"/>
  <c r="C184" i="1" s="1"/>
  <c r="C185" i="1" s="1"/>
  <c r="C186" i="1" s="1"/>
  <c r="C187" i="1" s="1"/>
  <c r="B179" i="1"/>
  <c r="B177" i="1"/>
  <c r="B176" i="1"/>
  <c r="B175" i="1"/>
  <c r="B174" i="1"/>
  <c r="B173" i="1"/>
  <c r="C172" i="1"/>
  <c r="C173" i="1" s="1"/>
  <c r="C174" i="1" s="1"/>
  <c r="C175" i="1" s="1"/>
  <c r="C176" i="1" s="1"/>
  <c r="C177" i="1" s="1"/>
  <c r="B172" i="1"/>
  <c r="T171" i="1"/>
  <c r="T172" i="1" s="1"/>
  <c r="T173" i="1" s="1"/>
  <c r="T174" i="1" s="1"/>
  <c r="T175" i="1" s="1"/>
  <c r="T176" i="1" s="1"/>
  <c r="T177" i="1" s="1"/>
  <c r="B171" i="1"/>
  <c r="T170" i="1"/>
  <c r="B170" i="1"/>
  <c r="U169" i="1"/>
  <c r="U170" i="1" s="1"/>
  <c r="U171" i="1" s="1"/>
  <c r="U172" i="1" s="1"/>
  <c r="U173" i="1" s="1"/>
  <c r="U174" i="1" s="1"/>
  <c r="U175" i="1" s="1"/>
  <c r="U176" i="1" s="1"/>
  <c r="U177" i="1" s="1"/>
  <c r="T169" i="1"/>
  <c r="S169" i="1"/>
  <c r="S170" i="1" s="1"/>
  <c r="S171" i="1" s="1"/>
  <c r="S172" i="1" s="1"/>
  <c r="S173" i="1" s="1"/>
  <c r="S174" i="1" s="1"/>
  <c r="S175" i="1" s="1"/>
  <c r="S176" i="1" s="1"/>
  <c r="S177" i="1" s="1"/>
  <c r="R169" i="1"/>
  <c r="R170" i="1" s="1"/>
  <c r="R171" i="1" s="1"/>
  <c r="R172" i="1" s="1"/>
  <c r="R173" i="1" s="1"/>
  <c r="R174" i="1" s="1"/>
  <c r="R175" i="1" s="1"/>
  <c r="R176" i="1" s="1"/>
  <c r="R177" i="1" s="1"/>
  <c r="C169" i="1"/>
  <c r="C170" i="1" s="1"/>
  <c r="C171" i="1" s="1"/>
  <c r="B169" i="1"/>
  <c r="U168" i="1"/>
  <c r="T168" i="1"/>
  <c r="S168" i="1"/>
  <c r="R168" i="1"/>
  <c r="C168" i="1"/>
  <c r="B168" i="1"/>
  <c r="Q167" i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B166" i="1"/>
  <c r="U165" i="1"/>
  <c r="U166" i="1" s="1"/>
  <c r="B165" i="1"/>
  <c r="B164" i="1"/>
  <c r="S163" i="1"/>
  <c r="S164" i="1" s="1"/>
  <c r="S165" i="1" s="1"/>
  <c r="S166" i="1" s="1"/>
  <c r="B163" i="1"/>
  <c r="B162" i="1"/>
  <c r="B161" i="1"/>
  <c r="U160" i="1"/>
  <c r="U161" i="1" s="1"/>
  <c r="U162" i="1" s="1"/>
  <c r="U163" i="1" s="1"/>
  <c r="U164" i="1" s="1"/>
  <c r="T160" i="1"/>
  <c r="T161" i="1" s="1"/>
  <c r="T162" i="1" s="1"/>
  <c r="T163" i="1" s="1"/>
  <c r="T164" i="1" s="1"/>
  <c r="T165" i="1" s="1"/>
  <c r="T166" i="1" s="1"/>
  <c r="S160" i="1"/>
  <c r="S161" i="1" s="1"/>
  <c r="S162" i="1" s="1"/>
  <c r="R160" i="1"/>
  <c r="R161" i="1" s="1"/>
  <c r="R162" i="1" s="1"/>
  <c r="R163" i="1" s="1"/>
  <c r="R164" i="1" s="1"/>
  <c r="R165" i="1" s="1"/>
  <c r="R166" i="1" s="1"/>
  <c r="B160" i="1"/>
  <c r="B159" i="1"/>
  <c r="S158" i="1"/>
  <c r="S159" i="1" s="1"/>
  <c r="Q158" i="1"/>
  <c r="Q159" i="1" s="1"/>
  <c r="Q160" i="1" s="1"/>
  <c r="Q161" i="1" s="1"/>
  <c r="Q162" i="1" s="1"/>
  <c r="Q163" i="1" s="1"/>
  <c r="Q164" i="1" s="1"/>
  <c r="Q165" i="1" s="1"/>
  <c r="Q166" i="1" s="1"/>
  <c r="E158" i="1"/>
  <c r="E159" i="1" s="1"/>
  <c r="E160" i="1" s="1"/>
  <c r="E161" i="1" s="1"/>
  <c r="E162" i="1" s="1"/>
  <c r="E163" i="1" s="1"/>
  <c r="E164" i="1" s="1"/>
  <c r="E165" i="1" s="1"/>
  <c r="C158" i="1"/>
  <c r="C159" i="1" s="1"/>
  <c r="C160" i="1" s="1"/>
  <c r="C161" i="1" s="1"/>
  <c r="C162" i="1" s="1"/>
  <c r="C163" i="1" s="1"/>
  <c r="C164" i="1" s="1"/>
  <c r="C165" i="1" s="1"/>
  <c r="C166" i="1" s="1"/>
  <c r="B158" i="1"/>
  <c r="U157" i="1"/>
  <c r="U158" i="1" s="1"/>
  <c r="U159" i="1" s="1"/>
  <c r="T157" i="1"/>
  <c r="T158" i="1" s="1"/>
  <c r="T159" i="1" s="1"/>
  <c r="S157" i="1"/>
  <c r="R157" i="1"/>
  <c r="R158" i="1" s="1"/>
  <c r="R159" i="1" s="1"/>
  <c r="Q157" i="1"/>
  <c r="E157" i="1"/>
  <c r="B157" i="1"/>
  <c r="C156" i="1"/>
  <c r="C157" i="1" s="1"/>
  <c r="B155" i="1"/>
  <c r="B154" i="1"/>
  <c r="B153" i="1"/>
  <c r="B152" i="1"/>
  <c r="B151" i="1"/>
  <c r="B150" i="1"/>
  <c r="B149" i="1"/>
  <c r="T148" i="1"/>
  <c r="T149" i="1" s="1"/>
  <c r="T150" i="1" s="1"/>
  <c r="T151" i="1" s="1"/>
  <c r="T152" i="1" s="1"/>
  <c r="T153" i="1" s="1"/>
  <c r="T154" i="1" s="1"/>
  <c r="T155" i="1" s="1"/>
  <c r="R148" i="1"/>
  <c r="R149" i="1" s="1"/>
  <c r="R150" i="1" s="1"/>
  <c r="R151" i="1" s="1"/>
  <c r="R152" i="1" s="1"/>
  <c r="R153" i="1" s="1"/>
  <c r="R154" i="1" s="1"/>
  <c r="R155" i="1" s="1"/>
  <c r="B148" i="1"/>
  <c r="R147" i="1"/>
  <c r="B147" i="1"/>
  <c r="U146" i="1"/>
  <c r="U147" i="1" s="1"/>
  <c r="U148" i="1" s="1"/>
  <c r="U149" i="1" s="1"/>
  <c r="U150" i="1" s="1"/>
  <c r="U151" i="1" s="1"/>
  <c r="U152" i="1" s="1"/>
  <c r="U153" i="1" s="1"/>
  <c r="U154" i="1" s="1"/>
  <c r="U155" i="1" s="1"/>
  <c r="T146" i="1"/>
  <c r="T147" i="1" s="1"/>
  <c r="S146" i="1"/>
  <c r="S147" i="1" s="1"/>
  <c r="S148" i="1" s="1"/>
  <c r="S149" i="1" s="1"/>
  <c r="S150" i="1" s="1"/>
  <c r="S151" i="1" s="1"/>
  <c r="S152" i="1" s="1"/>
  <c r="S153" i="1" s="1"/>
  <c r="S154" i="1" s="1"/>
  <c r="S155" i="1" s="1"/>
  <c r="R146" i="1"/>
  <c r="Q146" i="1"/>
  <c r="Q147" i="1" s="1"/>
  <c r="Q148" i="1" s="1"/>
  <c r="Q149" i="1" s="1"/>
  <c r="Q150" i="1" s="1"/>
  <c r="Q151" i="1" s="1"/>
  <c r="Q152" i="1" s="1"/>
  <c r="Q153" i="1" s="1"/>
  <c r="Q154" i="1" s="1"/>
  <c r="Q155" i="1" s="1"/>
  <c r="E146" i="1"/>
  <c r="E147" i="1" s="1"/>
  <c r="E148" i="1" s="1"/>
  <c r="E149" i="1" s="1"/>
  <c r="E150" i="1" s="1"/>
  <c r="E151" i="1" s="1"/>
  <c r="E152" i="1" s="1"/>
  <c r="E153" i="1" s="1"/>
  <c r="E154" i="1" s="1"/>
  <c r="E155" i="1" s="1"/>
  <c r="B146" i="1"/>
  <c r="B144" i="1"/>
  <c r="B143" i="1"/>
  <c r="B142" i="1"/>
  <c r="S141" i="1"/>
  <c r="S142" i="1" s="1"/>
  <c r="S143" i="1" s="1"/>
  <c r="S144" i="1" s="1"/>
  <c r="B141" i="1"/>
  <c r="B140" i="1"/>
  <c r="R139" i="1"/>
  <c r="R140" i="1" s="1"/>
  <c r="R141" i="1" s="1"/>
  <c r="R142" i="1" s="1"/>
  <c r="R143" i="1" s="1"/>
  <c r="R144" i="1" s="1"/>
  <c r="Q139" i="1"/>
  <c r="Q140" i="1" s="1"/>
  <c r="Q141" i="1" s="1"/>
  <c r="Q142" i="1" s="1"/>
  <c r="Q143" i="1" s="1"/>
  <c r="Q144" i="1" s="1"/>
  <c r="C139" i="1"/>
  <c r="C140" i="1" s="1"/>
  <c r="C141" i="1" s="1"/>
  <c r="C142" i="1" s="1"/>
  <c r="C143" i="1" s="1"/>
  <c r="B139" i="1"/>
  <c r="T138" i="1"/>
  <c r="T139" i="1" s="1"/>
  <c r="T140" i="1" s="1"/>
  <c r="T141" i="1" s="1"/>
  <c r="T142" i="1" s="1"/>
  <c r="T143" i="1" s="1"/>
  <c r="T144" i="1" s="1"/>
  <c r="B138" i="1"/>
  <c r="T137" i="1"/>
  <c r="B137" i="1"/>
  <c r="T136" i="1"/>
  <c r="S136" i="1"/>
  <c r="S137" i="1" s="1"/>
  <c r="S138" i="1" s="1"/>
  <c r="S139" i="1" s="1"/>
  <c r="S140" i="1" s="1"/>
  <c r="R136" i="1"/>
  <c r="R137" i="1" s="1"/>
  <c r="R138" i="1" s="1"/>
  <c r="Q136" i="1"/>
  <c r="Q137" i="1" s="1"/>
  <c r="Q138" i="1" s="1"/>
  <c r="C136" i="1"/>
  <c r="C137" i="1" s="1"/>
  <c r="C138" i="1" s="1"/>
  <c r="B136" i="1"/>
  <c r="U135" i="1"/>
  <c r="U136" i="1" s="1"/>
  <c r="U137" i="1" s="1"/>
  <c r="U138" i="1" s="1"/>
  <c r="U139" i="1" s="1"/>
  <c r="U140" i="1" s="1"/>
  <c r="U141" i="1" s="1"/>
  <c r="U142" i="1" s="1"/>
  <c r="U143" i="1" s="1"/>
  <c r="U144" i="1" s="1"/>
  <c r="T135" i="1"/>
  <c r="S135" i="1"/>
  <c r="R135" i="1"/>
  <c r="Q135" i="1"/>
  <c r="C135" i="1"/>
  <c r="B135" i="1"/>
  <c r="B133" i="1"/>
  <c r="B132" i="1"/>
  <c r="B131" i="1"/>
  <c r="B130" i="1"/>
  <c r="Q129" i="1"/>
  <c r="Q130" i="1" s="1"/>
  <c r="Q131" i="1" s="1"/>
  <c r="Q132" i="1" s="1"/>
  <c r="Q133" i="1" s="1"/>
  <c r="B129" i="1"/>
  <c r="B128" i="1"/>
  <c r="B127" i="1"/>
  <c r="U126" i="1"/>
  <c r="U127" i="1" s="1"/>
  <c r="U128" i="1" s="1"/>
  <c r="U129" i="1" s="1"/>
  <c r="U130" i="1" s="1"/>
  <c r="U131" i="1" s="1"/>
  <c r="U132" i="1" s="1"/>
  <c r="U133" i="1" s="1"/>
  <c r="T126" i="1"/>
  <c r="T127" i="1" s="1"/>
  <c r="T128" i="1" s="1"/>
  <c r="T129" i="1" s="1"/>
  <c r="T130" i="1" s="1"/>
  <c r="T131" i="1" s="1"/>
  <c r="T132" i="1" s="1"/>
  <c r="T133" i="1" s="1"/>
  <c r="S126" i="1"/>
  <c r="S127" i="1" s="1"/>
  <c r="S128" i="1" s="1"/>
  <c r="S129" i="1" s="1"/>
  <c r="S130" i="1" s="1"/>
  <c r="S131" i="1" s="1"/>
  <c r="S132" i="1" s="1"/>
  <c r="S133" i="1" s="1"/>
  <c r="R126" i="1"/>
  <c r="R127" i="1" s="1"/>
  <c r="R128" i="1" s="1"/>
  <c r="R129" i="1" s="1"/>
  <c r="R130" i="1" s="1"/>
  <c r="R131" i="1" s="1"/>
  <c r="R132" i="1" s="1"/>
  <c r="R133" i="1" s="1"/>
  <c r="C126" i="1"/>
  <c r="C127" i="1" s="1"/>
  <c r="C128" i="1" s="1"/>
  <c r="C129" i="1" s="1"/>
  <c r="C130" i="1" s="1"/>
  <c r="C131" i="1" s="1"/>
  <c r="C132" i="1" s="1"/>
  <c r="B126" i="1"/>
  <c r="T125" i="1"/>
  <c r="C125" i="1"/>
  <c r="B125" i="1"/>
  <c r="U124" i="1"/>
  <c r="U125" i="1" s="1"/>
  <c r="T124" i="1"/>
  <c r="S124" i="1"/>
  <c r="S125" i="1" s="1"/>
  <c r="R124" i="1"/>
  <c r="R125" i="1" s="1"/>
  <c r="Q124" i="1"/>
  <c r="Q125" i="1" s="1"/>
  <c r="Q126" i="1" s="1"/>
  <c r="Q127" i="1" s="1"/>
  <c r="Q128" i="1" s="1"/>
  <c r="C124" i="1"/>
  <c r="B124" i="1"/>
  <c r="S122" i="1"/>
  <c r="B122" i="1"/>
  <c r="B121" i="1"/>
  <c r="R120" i="1"/>
  <c r="R121" i="1" s="1"/>
  <c r="R122" i="1" s="1"/>
  <c r="Q120" i="1"/>
  <c r="Q121" i="1" s="1"/>
  <c r="Q122" i="1" s="1"/>
  <c r="B120" i="1"/>
  <c r="B119" i="1"/>
  <c r="B118" i="1"/>
  <c r="S117" i="1"/>
  <c r="S118" i="1" s="1"/>
  <c r="S119" i="1" s="1"/>
  <c r="S120" i="1" s="1"/>
  <c r="S121" i="1" s="1"/>
  <c r="Q117" i="1"/>
  <c r="Q118" i="1" s="1"/>
  <c r="Q119" i="1" s="1"/>
  <c r="B117" i="1"/>
  <c r="B116" i="1"/>
  <c r="T115" i="1"/>
  <c r="T116" i="1" s="1"/>
  <c r="T117" i="1" s="1"/>
  <c r="T118" i="1" s="1"/>
  <c r="T119" i="1" s="1"/>
  <c r="T120" i="1" s="1"/>
  <c r="T121" i="1" s="1"/>
  <c r="T122" i="1" s="1"/>
  <c r="R115" i="1"/>
  <c r="R116" i="1" s="1"/>
  <c r="R117" i="1" s="1"/>
  <c r="R118" i="1" s="1"/>
  <c r="R119" i="1" s="1"/>
  <c r="Q115" i="1"/>
  <c r="Q116" i="1" s="1"/>
  <c r="E115" i="1"/>
  <c r="E116" i="1" s="1"/>
  <c r="E117" i="1" s="1"/>
  <c r="E118" i="1" s="1"/>
  <c r="E119" i="1" s="1"/>
  <c r="E120" i="1" s="1"/>
  <c r="E121" i="1" s="1"/>
  <c r="E122" i="1" s="1"/>
  <c r="C115" i="1"/>
  <c r="C116" i="1" s="1"/>
  <c r="C117" i="1" s="1"/>
  <c r="C118" i="1" s="1"/>
  <c r="C119" i="1" s="1"/>
  <c r="C120" i="1" s="1"/>
  <c r="C121" i="1" s="1"/>
  <c r="C122" i="1" s="1"/>
  <c r="B115" i="1"/>
  <c r="U114" i="1"/>
  <c r="U115" i="1" s="1"/>
  <c r="U116" i="1" s="1"/>
  <c r="U117" i="1" s="1"/>
  <c r="U118" i="1" s="1"/>
  <c r="U119" i="1" s="1"/>
  <c r="U120" i="1" s="1"/>
  <c r="U121" i="1" s="1"/>
  <c r="U122" i="1" s="1"/>
  <c r="R114" i="1"/>
  <c r="B114" i="1"/>
  <c r="U113" i="1"/>
  <c r="T113" i="1"/>
  <c r="T114" i="1" s="1"/>
  <c r="S113" i="1"/>
  <c r="S114" i="1" s="1"/>
  <c r="S115" i="1" s="1"/>
  <c r="S116" i="1" s="1"/>
  <c r="R113" i="1"/>
  <c r="Q113" i="1"/>
  <c r="Q114" i="1" s="1"/>
  <c r="E113" i="1"/>
  <c r="E114" i="1" s="1"/>
  <c r="B113" i="1"/>
  <c r="C112" i="1"/>
  <c r="C113" i="1" s="1"/>
  <c r="C114" i="1" s="1"/>
  <c r="B111" i="1"/>
  <c r="B110" i="1"/>
  <c r="B109" i="1"/>
  <c r="R108" i="1"/>
  <c r="R109" i="1" s="1"/>
  <c r="R110" i="1" s="1"/>
  <c r="R111" i="1" s="1"/>
  <c r="B108" i="1"/>
  <c r="B107" i="1"/>
  <c r="S106" i="1"/>
  <c r="S107" i="1" s="1"/>
  <c r="S108" i="1" s="1"/>
  <c r="S109" i="1" s="1"/>
  <c r="S110" i="1" s="1"/>
  <c r="S111" i="1" s="1"/>
  <c r="B106" i="1"/>
  <c r="S105" i="1"/>
  <c r="B105" i="1"/>
  <c r="S104" i="1"/>
  <c r="B104" i="1"/>
  <c r="S103" i="1"/>
  <c r="R103" i="1"/>
  <c r="R104" i="1" s="1"/>
  <c r="R105" i="1" s="1"/>
  <c r="R106" i="1" s="1"/>
  <c r="R107" i="1" s="1"/>
  <c r="Q103" i="1"/>
  <c r="Q104" i="1" s="1"/>
  <c r="Q105" i="1" s="1"/>
  <c r="Q106" i="1" s="1"/>
  <c r="Q107" i="1" s="1"/>
  <c r="Q108" i="1" s="1"/>
  <c r="Q109" i="1" s="1"/>
  <c r="Q110" i="1" s="1"/>
  <c r="Q111" i="1" s="1"/>
  <c r="C103" i="1"/>
  <c r="C104" i="1" s="1"/>
  <c r="C105" i="1" s="1"/>
  <c r="C106" i="1" s="1"/>
  <c r="C107" i="1" s="1"/>
  <c r="C108" i="1" s="1"/>
  <c r="C109" i="1" s="1"/>
  <c r="C110" i="1" s="1"/>
  <c r="B103" i="1"/>
  <c r="U102" i="1"/>
  <c r="U103" i="1" s="1"/>
  <c r="U104" i="1" s="1"/>
  <c r="U105" i="1" s="1"/>
  <c r="U106" i="1" s="1"/>
  <c r="U107" i="1" s="1"/>
  <c r="U108" i="1" s="1"/>
  <c r="U109" i="1" s="1"/>
  <c r="U110" i="1" s="1"/>
  <c r="U111" i="1" s="1"/>
  <c r="T102" i="1"/>
  <c r="T103" i="1" s="1"/>
  <c r="T104" i="1" s="1"/>
  <c r="T105" i="1" s="1"/>
  <c r="T106" i="1" s="1"/>
  <c r="T107" i="1" s="1"/>
  <c r="T108" i="1" s="1"/>
  <c r="T109" i="1" s="1"/>
  <c r="T110" i="1" s="1"/>
  <c r="T111" i="1" s="1"/>
  <c r="S102" i="1"/>
  <c r="R102" i="1"/>
  <c r="Q102" i="1"/>
  <c r="C102" i="1"/>
  <c r="B102" i="1"/>
  <c r="Y100" i="1"/>
  <c r="X100" i="1"/>
  <c r="Z100" i="1" s="1"/>
  <c r="B100" i="1"/>
  <c r="B99" i="1"/>
  <c r="B98" i="1"/>
  <c r="B97" i="1"/>
  <c r="B96" i="1"/>
  <c r="B95" i="1"/>
  <c r="S94" i="1"/>
  <c r="S95" i="1" s="1"/>
  <c r="S96" i="1" s="1"/>
  <c r="S97" i="1" s="1"/>
  <c r="S98" i="1" s="1"/>
  <c r="S99" i="1" s="1"/>
  <c r="S100" i="1" s="1"/>
  <c r="R94" i="1"/>
  <c r="R95" i="1" s="1"/>
  <c r="R96" i="1" s="1"/>
  <c r="R97" i="1" s="1"/>
  <c r="R98" i="1" s="1"/>
  <c r="R99" i="1" s="1"/>
  <c r="R100" i="1" s="1"/>
  <c r="Q94" i="1"/>
  <c r="Q95" i="1" s="1"/>
  <c r="Q96" i="1" s="1"/>
  <c r="Q97" i="1" s="1"/>
  <c r="Q98" i="1" s="1"/>
  <c r="Q99" i="1" s="1"/>
  <c r="Q100" i="1" s="1"/>
  <c r="D94" i="1"/>
  <c r="B94" i="1"/>
  <c r="B93" i="1"/>
  <c r="Y92" i="1"/>
  <c r="U92" i="1"/>
  <c r="U93" i="1" s="1"/>
  <c r="U94" i="1" s="1"/>
  <c r="U95" i="1" s="1"/>
  <c r="U96" i="1" s="1"/>
  <c r="U97" i="1" s="1"/>
  <c r="U98" i="1" s="1"/>
  <c r="U99" i="1" s="1"/>
  <c r="U100" i="1" s="1"/>
  <c r="T92" i="1"/>
  <c r="T93" i="1" s="1"/>
  <c r="T94" i="1" s="1"/>
  <c r="T95" i="1" s="1"/>
  <c r="T96" i="1" s="1"/>
  <c r="T97" i="1" s="1"/>
  <c r="T98" i="1" s="1"/>
  <c r="T99" i="1" s="1"/>
  <c r="T100" i="1" s="1"/>
  <c r="S92" i="1"/>
  <c r="S93" i="1" s="1"/>
  <c r="R92" i="1"/>
  <c r="R93" i="1" s="1"/>
  <c r="Q92" i="1"/>
  <c r="Q93" i="1" s="1"/>
  <c r="D92" i="1"/>
  <c r="D93" i="1" s="1"/>
  <c r="Y93" i="1" s="1"/>
  <c r="B92" i="1"/>
  <c r="U91" i="1"/>
  <c r="T91" i="1"/>
  <c r="S91" i="1"/>
  <c r="R91" i="1"/>
  <c r="Q91" i="1"/>
  <c r="D91" i="1"/>
  <c r="Y91" i="1" s="1"/>
  <c r="C91" i="1"/>
  <c r="C92" i="1" s="1"/>
  <c r="B91" i="1"/>
  <c r="Y90" i="1"/>
  <c r="X90" i="1"/>
  <c r="Z90" i="1" s="1"/>
  <c r="R89" i="1"/>
  <c r="B89" i="1"/>
  <c r="B88" i="1"/>
  <c r="B87" i="1"/>
  <c r="B86" i="1"/>
  <c r="B85" i="1"/>
  <c r="T84" i="1"/>
  <c r="T85" i="1" s="1"/>
  <c r="T86" i="1" s="1"/>
  <c r="T87" i="1" s="1"/>
  <c r="T88" i="1" s="1"/>
  <c r="T89" i="1" s="1"/>
  <c r="R84" i="1"/>
  <c r="R85" i="1" s="1"/>
  <c r="R86" i="1" s="1"/>
  <c r="R87" i="1" s="1"/>
  <c r="R88" i="1" s="1"/>
  <c r="Q84" i="1"/>
  <c r="Q85" i="1" s="1"/>
  <c r="Q86" i="1" s="1"/>
  <c r="Q87" i="1" s="1"/>
  <c r="Q88" i="1" s="1"/>
  <c r="Q89" i="1" s="1"/>
  <c r="E84" i="1"/>
  <c r="E85" i="1" s="1"/>
  <c r="E86" i="1" s="1"/>
  <c r="E87" i="1" s="1"/>
  <c r="E88" i="1" s="1"/>
  <c r="E89" i="1" s="1"/>
  <c r="B84" i="1"/>
  <c r="T83" i="1"/>
  <c r="B83" i="1"/>
  <c r="T82" i="1"/>
  <c r="B82" i="1"/>
  <c r="T81" i="1"/>
  <c r="S81" i="1"/>
  <c r="S82" i="1" s="1"/>
  <c r="S83" i="1" s="1"/>
  <c r="S84" i="1" s="1"/>
  <c r="S85" i="1" s="1"/>
  <c r="S86" i="1" s="1"/>
  <c r="S87" i="1" s="1"/>
  <c r="S88" i="1" s="1"/>
  <c r="S89" i="1" s="1"/>
  <c r="R81" i="1"/>
  <c r="R82" i="1" s="1"/>
  <c r="R83" i="1" s="1"/>
  <c r="Q81" i="1"/>
  <c r="Q82" i="1" s="1"/>
  <c r="Q83" i="1" s="1"/>
  <c r="E81" i="1"/>
  <c r="E82" i="1" s="1"/>
  <c r="E83" i="1" s="1"/>
  <c r="B81" i="1"/>
  <c r="U80" i="1"/>
  <c r="U81" i="1" s="1"/>
  <c r="U82" i="1" s="1"/>
  <c r="U83" i="1" s="1"/>
  <c r="U84" i="1" s="1"/>
  <c r="U85" i="1" s="1"/>
  <c r="U86" i="1" s="1"/>
  <c r="U87" i="1" s="1"/>
  <c r="U88" i="1" s="1"/>
  <c r="U89" i="1" s="1"/>
  <c r="T80" i="1"/>
  <c r="S80" i="1"/>
  <c r="R80" i="1"/>
  <c r="Q80" i="1"/>
  <c r="E80" i="1"/>
  <c r="B80" i="1"/>
  <c r="B78" i="1"/>
  <c r="R77" i="1"/>
  <c r="R78" i="1" s="1"/>
  <c r="B77" i="1"/>
  <c r="B76" i="1"/>
  <c r="B75" i="1"/>
  <c r="B74" i="1"/>
  <c r="C73" i="1"/>
  <c r="C74" i="1" s="1"/>
  <c r="C75" i="1" s="1"/>
  <c r="C76" i="1" s="1"/>
  <c r="C77" i="1" s="1"/>
  <c r="C78" i="1" s="1"/>
  <c r="B73" i="1"/>
  <c r="S72" i="1"/>
  <c r="S73" i="1" s="1"/>
  <c r="S74" i="1" s="1"/>
  <c r="S75" i="1" s="1"/>
  <c r="S76" i="1" s="1"/>
  <c r="S77" i="1" s="1"/>
  <c r="S78" i="1" s="1"/>
  <c r="R72" i="1"/>
  <c r="R73" i="1" s="1"/>
  <c r="R74" i="1" s="1"/>
  <c r="R75" i="1" s="1"/>
  <c r="R76" i="1" s="1"/>
  <c r="Q72" i="1"/>
  <c r="Q73" i="1" s="1"/>
  <c r="Q74" i="1" s="1"/>
  <c r="Q75" i="1" s="1"/>
  <c r="Q76" i="1" s="1"/>
  <c r="Q77" i="1" s="1"/>
  <c r="Q78" i="1" s="1"/>
  <c r="F72" i="1"/>
  <c r="F73" i="1" s="1"/>
  <c r="F74" i="1" s="1"/>
  <c r="F75" i="1" s="1"/>
  <c r="F76" i="1" s="1"/>
  <c r="F77" i="1" s="1"/>
  <c r="F78" i="1" s="1"/>
  <c r="B72" i="1"/>
  <c r="R71" i="1"/>
  <c r="B71" i="1"/>
  <c r="S70" i="1"/>
  <c r="S71" i="1" s="1"/>
  <c r="R70" i="1"/>
  <c r="Q70" i="1"/>
  <c r="Q71" i="1" s="1"/>
  <c r="F70" i="1"/>
  <c r="F71" i="1" s="1"/>
  <c r="C70" i="1"/>
  <c r="C71" i="1" s="1"/>
  <c r="C72" i="1" s="1"/>
  <c r="B70" i="1"/>
  <c r="U69" i="1"/>
  <c r="U70" i="1" s="1"/>
  <c r="U71" i="1" s="1"/>
  <c r="U72" i="1" s="1"/>
  <c r="U73" i="1" s="1"/>
  <c r="U74" i="1" s="1"/>
  <c r="U75" i="1" s="1"/>
  <c r="U76" i="1" s="1"/>
  <c r="U77" i="1" s="1"/>
  <c r="U78" i="1" s="1"/>
  <c r="T69" i="1"/>
  <c r="T70" i="1" s="1"/>
  <c r="T71" i="1" s="1"/>
  <c r="T72" i="1" s="1"/>
  <c r="T73" i="1" s="1"/>
  <c r="T74" i="1" s="1"/>
  <c r="T75" i="1" s="1"/>
  <c r="T76" i="1" s="1"/>
  <c r="T77" i="1" s="1"/>
  <c r="T78" i="1" s="1"/>
  <c r="S69" i="1"/>
  <c r="R69" i="1"/>
  <c r="Q69" i="1"/>
  <c r="F69" i="1"/>
  <c r="C69" i="1"/>
  <c r="B69" i="1"/>
  <c r="B67" i="1"/>
  <c r="B66" i="1"/>
  <c r="B65" i="1"/>
  <c r="B64" i="1"/>
  <c r="B63" i="1"/>
  <c r="B62" i="1"/>
  <c r="T61" i="1"/>
  <c r="T62" i="1" s="1"/>
  <c r="T63" i="1" s="1"/>
  <c r="T64" i="1" s="1"/>
  <c r="T65" i="1" s="1"/>
  <c r="T66" i="1" s="1"/>
  <c r="T67" i="1" s="1"/>
  <c r="S61" i="1"/>
  <c r="S62" i="1" s="1"/>
  <c r="S63" i="1" s="1"/>
  <c r="S64" i="1" s="1"/>
  <c r="S65" i="1" s="1"/>
  <c r="S66" i="1" s="1"/>
  <c r="S67" i="1" s="1"/>
  <c r="B61" i="1"/>
  <c r="B60" i="1"/>
  <c r="S59" i="1"/>
  <c r="S60" i="1" s="1"/>
  <c r="R59" i="1"/>
  <c r="R60" i="1" s="1"/>
  <c r="R61" i="1" s="1"/>
  <c r="R62" i="1" s="1"/>
  <c r="R63" i="1" s="1"/>
  <c r="R64" i="1" s="1"/>
  <c r="R65" i="1" s="1"/>
  <c r="R66" i="1" s="1"/>
  <c r="R67" i="1" s="1"/>
  <c r="D59" i="1"/>
  <c r="D60" i="1" s="1"/>
  <c r="D61" i="1" s="1"/>
  <c r="D62" i="1" s="1"/>
  <c r="D63" i="1" s="1"/>
  <c r="D64" i="1" s="1"/>
  <c r="D65" i="1" s="1"/>
  <c r="D66" i="1" s="1"/>
  <c r="D67" i="1" s="1"/>
  <c r="C59" i="1"/>
  <c r="C60" i="1" s="1"/>
  <c r="C61" i="1" s="1"/>
  <c r="C62" i="1" s="1"/>
  <c r="C63" i="1" s="1"/>
  <c r="C64" i="1" s="1"/>
  <c r="C65" i="1" s="1"/>
  <c r="C66" i="1" s="1"/>
  <c r="C67" i="1" s="1"/>
  <c r="B59" i="1"/>
  <c r="U58" i="1"/>
  <c r="U59" i="1" s="1"/>
  <c r="U60" i="1" s="1"/>
  <c r="U61" i="1" s="1"/>
  <c r="U62" i="1" s="1"/>
  <c r="U63" i="1" s="1"/>
  <c r="U64" i="1" s="1"/>
  <c r="U65" i="1" s="1"/>
  <c r="U66" i="1" s="1"/>
  <c r="U67" i="1" s="1"/>
  <c r="T58" i="1"/>
  <c r="T59" i="1" s="1"/>
  <c r="T60" i="1" s="1"/>
  <c r="S58" i="1"/>
  <c r="R58" i="1"/>
  <c r="D58" i="1"/>
  <c r="C58" i="1"/>
  <c r="B58" i="1"/>
  <c r="Q57" i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E56" i="1"/>
  <c r="B56" i="1"/>
  <c r="B55" i="1"/>
  <c r="B54" i="1"/>
  <c r="E53" i="1"/>
  <c r="E54" i="1" s="1"/>
  <c r="E55" i="1" s="1"/>
  <c r="B53" i="1"/>
  <c r="B52" i="1"/>
  <c r="E51" i="1"/>
  <c r="E52" i="1" s="1"/>
  <c r="B51" i="1"/>
  <c r="U50" i="1"/>
  <c r="U51" i="1" s="1"/>
  <c r="U52" i="1" s="1"/>
  <c r="U53" i="1" s="1"/>
  <c r="U54" i="1" s="1"/>
  <c r="U55" i="1" s="1"/>
  <c r="U56" i="1" s="1"/>
  <c r="T50" i="1"/>
  <c r="T51" i="1" s="1"/>
  <c r="T52" i="1" s="1"/>
  <c r="T53" i="1" s="1"/>
  <c r="T54" i="1" s="1"/>
  <c r="T55" i="1" s="1"/>
  <c r="T56" i="1" s="1"/>
  <c r="B50" i="1"/>
  <c r="B49" i="1"/>
  <c r="T48" i="1"/>
  <c r="T49" i="1" s="1"/>
  <c r="S48" i="1"/>
  <c r="S49" i="1" s="1"/>
  <c r="S50" i="1" s="1"/>
  <c r="S51" i="1" s="1"/>
  <c r="S52" i="1" s="1"/>
  <c r="S53" i="1" s="1"/>
  <c r="S54" i="1" s="1"/>
  <c r="S55" i="1" s="1"/>
  <c r="S56" i="1" s="1"/>
  <c r="R48" i="1"/>
  <c r="R49" i="1" s="1"/>
  <c r="R50" i="1" s="1"/>
  <c r="R51" i="1" s="1"/>
  <c r="R52" i="1" s="1"/>
  <c r="R53" i="1" s="1"/>
  <c r="R54" i="1" s="1"/>
  <c r="R55" i="1" s="1"/>
  <c r="R56" i="1" s="1"/>
  <c r="Q48" i="1"/>
  <c r="Q49" i="1" s="1"/>
  <c r="Q50" i="1" s="1"/>
  <c r="Q51" i="1" s="1"/>
  <c r="Q52" i="1" s="1"/>
  <c r="Q53" i="1" s="1"/>
  <c r="Q54" i="1" s="1"/>
  <c r="Q55" i="1" s="1"/>
  <c r="Q56" i="1" s="1"/>
  <c r="E48" i="1"/>
  <c r="E49" i="1" s="1"/>
  <c r="E50" i="1" s="1"/>
  <c r="C48" i="1"/>
  <c r="C49" i="1" s="1"/>
  <c r="C50" i="1" s="1"/>
  <c r="C51" i="1" s="1"/>
  <c r="C52" i="1" s="1"/>
  <c r="C53" i="1" s="1"/>
  <c r="C54" i="1" s="1"/>
  <c r="C55" i="1" s="1"/>
  <c r="C56" i="1" s="1"/>
  <c r="B48" i="1"/>
  <c r="U47" i="1"/>
  <c r="U48" i="1" s="1"/>
  <c r="U49" i="1" s="1"/>
  <c r="T47" i="1"/>
  <c r="S47" i="1"/>
  <c r="R47" i="1"/>
  <c r="Q47" i="1"/>
  <c r="E47" i="1"/>
  <c r="C47" i="1"/>
  <c r="B47" i="1"/>
  <c r="B45" i="1"/>
  <c r="B44" i="1"/>
  <c r="B43" i="1"/>
  <c r="B42" i="1"/>
  <c r="T41" i="1"/>
  <c r="T42" i="1" s="1"/>
  <c r="T43" i="1" s="1"/>
  <c r="T44" i="1" s="1"/>
  <c r="T45" i="1" s="1"/>
  <c r="Q41" i="1"/>
  <c r="Q42" i="1" s="1"/>
  <c r="Q43" i="1" s="1"/>
  <c r="Q44" i="1" s="1"/>
  <c r="Q45" i="1" s="1"/>
  <c r="B41" i="1"/>
  <c r="U40" i="1"/>
  <c r="U41" i="1" s="1"/>
  <c r="U42" i="1" s="1"/>
  <c r="U43" i="1" s="1"/>
  <c r="U44" i="1" s="1"/>
  <c r="U45" i="1" s="1"/>
  <c r="T40" i="1"/>
  <c r="S40" i="1"/>
  <c r="S41" i="1" s="1"/>
  <c r="S42" i="1" s="1"/>
  <c r="S43" i="1" s="1"/>
  <c r="S44" i="1" s="1"/>
  <c r="S45" i="1" s="1"/>
  <c r="B40" i="1"/>
  <c r="B39" i="1"/>
  <c r="R38" i="1"/>
  <c r="R39" i="1" s="1"/>
  <c r="R40" i="1" s="1"/>
  <c r="R41" i="1" s="1"/>
  <c r="R42" i="1" s="1"/>
  <c r="R43" i="1" s="1"/>
  <c r="R44" i="1" s="1"/>
  <c r="R45" i="1" s="1"/>
  <c r="B38" i="1"/>
  <c r="U37" i="1"/>
  <c r="U38" i="1" s="1"/>
  <c r="U39" i="1" s="1"/>
  <c r="T37" i="1"/>
  <c r="T38" i="1" s="1"/>
  <c r="T39" i="1" s="1"/>
  <c r="S37" i="1"/>
  <c r="S38" i="1" s="1"/>
  <c r="S39" i="1" s="1"/>
  <c r="R37" i="1"/>
  <c r="Q37" i="1"/>
  <c r="Q38" i="1" s="1"/>
  <c r="Q39" i="1" s="1"/>
  <c r="Q40" i="1" s="1"/>
  <c r="B37" i="1"/>
  <c r="U36" i="1"/>
  <c r="T36" i="1"/>
  <c r="S36" i="1"/>
  <c r="R36" i="1"/>
  <c r="Q36" i="1"/>
  <c r="B36" i="1"/>
  <c r="B34" i="1"/>
  <c r="B33" i="1"/>
  <c r="B32" i="1"/>
  <c r="B31" i="1"/>
  <c r="B30" i="1"/>
  <c r="B29" i="1"/>
  <c r="Q28" i="1"/>
  <c r="Q29" i="1" s="1"/>
  <c r="Q30" i="1" s="1"/>
  <c r="Q31" i="1" s="1"/>
  <c r="Q32" i="1" s="1"/>
  <c r="Q33" i="1" s="1"/>
  <c r="Q34" i="1" s="1"/>
  <c r="B28" i="1"/>
  <c r="U27" i="1"/>
  <c r="U28" i="1" s="1"/>
  <c r="U29" i="1" s="1"/>
  <c r="U30" i="1" s="1"/>
  <c r="U31" i="1" s="1"/>
  <c r="U32" i="1" s="1"/>
  <c r="U33" i="1" s="1"/>
  <c r="U34" i="1" s="1"/>
  <c r="T27" i="1"/>
  <c r="T28" i="1" s="1"/>
  <c r="T29" i="1" s="1"/>
  <c r="T30" i="1" s="1"/>
  <c r="T31" i="1" s="1"/>
  <c r="T32" i="1" s="1"/>
  <c r="T33" i="1" s="1"/>
  <c r="T34" i="1" s="1"/>
  <c r="S27" i="1"/>
  <c r="S28" i="1" s="1"/>
  <c r="S29" i="1" s="1"/>
  <c r="S30" i="1" s="1"/>
  <c r="S31" i="1" s="1"/>
  <c r="S32" i="1" s="1"/>
  <c r="S33" i="1" s="1"/>
  <c r="S34" i="1" s="1"/>
  <c r="R27" i="1"/>
  <c r="R28" i="1" s="1"/>
  <c r="R29" i="1" s="1"/>
  <c r="R30" i="1" s="1"/>
  <c r="R31" i="1" s="1"/>
  <c r="R32" i="1" s="1"/>
  <c r="R33" i="1" s="1"/>
  <c r="R34" i="1" s="1"/>
  <c r="Q27" i="1"/>
  <c r="B27" i="1"/>
  <c r="Q26" i="1"/>
  <c r="B26" i="1"/>
  <c r="U25" i="1"/>
  <c r="U26" i="1" s="1"/>
  <c r="T25" i="1"/>
  <c r="T26" i="1" s="1"/>
  <c r="S25" i="1"/>
  <c r="S26" i="1" s="1"/>
  <c r="R25" i="1"/>
  <c r="R26" i="1" s="1"/>
  <c r="Q25" i="1"/>
  <c r="B25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B23" i="1"/>
  <c r="B22" i="1"/>
  <c r="B21" i="1"/>
  <c r="S20" i="1"/>
  <c r="S21" i="1" s="1"/>
  <c r="S22" i="1" s="1"/>
  <c r="S23" i="1" s="1"/>
  <c r="B20" i="1"/>
  <c r="B19" i="1"/>
  <c r="B18" i="1"/>
  <c r="B17" i="1"/>
  <c r="B16" i="1"/>
  <c r="T15" i="1"/>
  <c r="T16" i="1" s="1"/>
  <c r="T17" i="1" s="1"/>
  <c r="T18" i="1" s="1"/>
  <c r="T19" i="1" s="1"/>
  <c r="T20" i="1" s="1"/>
  <c r="T21" i="1" s="1"/>
  <c r="T22" i="1" s="1"/>
  <c r="T23" i="1" s="1"/>
  <c r="S15" i="1"/>
  <c r="S16" i="1" s="1"/>
  <c r="S17" i="1" s="1"/>
  <c r="S18" i="1" s="1"/>
  <c r="S19" i="1" s="1"/>
  <c r="R15" i="1"/>
  <c r="R16" i="1" s="1"/>
  <c r="R17" i="1" s="1"/>
  <c r="R18" i="1" s="1"/>
  <c r="R19" i="1" s="1"/>
  <c r="R20" i="1" s="1"/>
  <c r="R21" i="1" s="1"/>
  <c r="R22" i="1" s="1"/>
  <c r="R23" i="1" s="1"/>
  <c r="Q15" i="1"/>
  <c r="Q16" i="1" s="1"/>
  <c r="Q17" i="1" s="1"/>
  <c r="Q18" i="1" s="1"/>
  <c r="Q19" i="1" s="1"/>
  <c r="Q20" i="1" s="1"/>
  <c r="Q21" i="1" s="1"/>
  <c r="Q22" i="1" s="1"/>
  <c r="Q23" i="1" s="1"/>
  <c r="C15" i="1"/>
  <c r="C16" i="1" s="1"/>
  <c r="C17" i="1" s="1"/>
  <c r="C18" i="1" s="1"/>
  <c r="C19" i="1" s="1"/>
  <c r="C20" i="1" s="1"/>
  <c r="C21" i="1" s="1"/>
  <c r="C22" i="1" s="1"/>
  <c r="B15" i="1"/>
  <c r="U14" i="1"/>
  <c r="U15" i="1" s="1"/>
  <c r="U16" i="1" s="1"/>
  <c r="U17" i="1" s="1"/>
  <c r="U18" i="1" s="1"/>
  <c r="U19" i="1" s="1"/>
  <c r="U20" i="1" s="1"/>
  <c r="U21" i="1" s="1"/>
  <c r="U22" i="1" s="1"/>
  <c r="U23" i="1" s="1"/>
  <c r="T14" i="1"/>
  <c r="S14" i="1"/>
  <c r="R14" i="1"/>
  <c r="Q14" i="1"/>
  <c r="C14" i="1"/>
  <c r="B14" i="1"/>
  <c r="B12" i="1"/>
  <c r="B11" i="1"/>
  <c r="B10" i="1"/>
  <c r="B9" i="1"/>
  <c r="B8" i="1"/>
  <c r="B7" i="1"/>
  <c r="U6" i="1"/>
  <c r="U7" i="1" s="1"/>
  <c r="U8" i="1" s="1"/>
  <c r="U9" i="1" s="1"/>
  <c r="U10" i="1" s="1"/>
  <c r="U11" i="1" s="1"/>
  <c r="U12" i="1" s="1"/>
  <c r="B6" i="1"/>
  <c r="B5" i="1"/>
  <c r="U4" i="1"/>
  <c r="U5" i="1" s="1"/>
  <c r="S4" i="1"/>
  <c r="S5" i="1" s="1"/>
  <c r="S6" i="1" s="1"/>
  <c r="S7" i="1" s="1"/>
  <c r="S8" i="1" s="1"/>
  <c r="S9" i="1" s="1"/>
  <c r="S10" i="1" s="1"/>
  <c r="S11" i="1" s="1"/>
  <c r="S12" i="1" s="1"/>
  <c r="B4" i="1"/>
  <c r="U3" i="1"/>
  <c r="T3" i="1"/>
  <c r="T4" i="1" s="1"/>
  <c r="T5" i="1" s="1"/>
  <c r="T6" i="1" s="1"/>
  <c r="T7" i="1" s="1"/>
  <c r="T8" i="1" s="1"/>
  <c r="T9" i="1" s="1"/>
  <c r="T10" i="1" s="1"/>
  <c r="T11" i="1" s="1"/>
  <c r="T12" i="1" s="1"/>
  <c r="S3" i="1"/>
  <c r="R3" i="1"/>
  <c r="R4" i="1" s="1"/>
  <c r="R5" i="1" s="1"/>
  <c r="R6" i="1" s="1"/>
  <c r="R7" i="1" s="1"/>
  <c r="R8" i="1" s="1"/>
  <c r="R9" i="1" s="1"/>
  <c r="R10" i="1" s="1"/>
  <c r="R11" i="1" s="1"/>
  <c r="R12" i="1" s="1"/>
  <c r="B3" i="1"/>
  <c r="D95" i="1" l="1"/>
  <c r="Y94" i="1"/>
  <c r="C93" i="1"/>
  <c r="X92" i="1"/>
  <c r="Z92" i="1" s="1"/>
  <c r="X91" i="1"/>
  <c r="Z91" i="1" s="1"/>
  <c r="X93" i="1" l="1"/>
  <c r="Z93" i="1" s="1"/>
  <c r="C94" i="1"/>
  <c r="D96" i="1"/>
  <c r="Y95" i="1"/>
  <c r="D97" i="1" l="1"/>
  <c r="Y96" i="1"/>
  <c r="C95" i="1"/>
  <c r="X94" i="1"/>
  <c r="Z94" i="1" s="1"/>
  <c r="D98" i="1" l="1"/>
  <c r="Y97" i="1"/>
  <c r="X95" i="1"/>
  <c r="Z95" i="1" s="1"/>
  <c r="C96" i="1"/>
  <c r="C97" i="1" l="1"/>
  <c r="X96" i="1"/>
  <c r="Z96" i="1" s="1"/>
  <c r="D99" i="1"/>
  <c r="Y99" i="1" s="1"/>
  <c r="Y98" i="1"/>
  <c r="X97" i="1" l="1"/>
  <c r="Z97" i="1" s="1"/>
  <c r="C98" i="1"/>
  <c r="C99" i="1" l="1"/>
  <c r="X99" i="1" s="1"/>
  <c r="Z99" i="1" s="1"/>
  <c r="X98" i="1"/>
  <c r="Z98" i="1" s="1"/>
</calcChain>
</file>

<file path=xl/sharedStrings.xml><?xml version="1.0" encoding="utf-8"?>
<sst xmlns="http://schemas.openxmlformats.org/spreadsheetml/2006/main" count="2009" uniqueCount="580">
  <si>
    <t>upgrade_lvl</t>
  </si>
  <si>
    <t>name</t>
  </si>
  <si>
    <t>physical_atk</t>
  </si>
  <si>
    <t>blood_atk</t>
  </si>
  <si>
    <t>arcane_atk</t>
  </si>
  <si>
    <t>fire_atk</t>
  </si>
  <si>
    <t>bolt_atk</t>
  </si>
  <si>
    <t>bullet_use</t>
  </si>
  <si>
    <t>rapid_poison</t>
  </si>
  <si>
    <t>skill_scaling</t>
  </si>
  <si>
    <t>bloodtinge_scaling</t>
  </si>
  <si>
    <t>arcane_scaling</t>
  </si>
  <si>
    <t>imprints_normal</t>
  </si>
  <si>
    <t>imprints_uncanny</t>
  </si>
  <si>
    <t>imprints_lost</t>
  </si>
  <si>
    <t>hp_regain</t>
  </si>
  <si>
    <t>strenght_req</t>
  </si>
  <si>
    <t>skill_req</t>
  </si>
  <si>
    <t>bloodtinge_req</t>
  </si>
  <si>
    <t>arcane_req</t>
  </si>
  <si>
    <t>0</t>
  </si>
  <si>
    <t>Amygdalan Arm</t>
  </si>
  <si>
    <t>0.60</t>
  </si>
  <si>
    <t>0.15</t>
  </si>
  <si>
    <t>0.00</t>
  </si>
  <si>
    <t>0.41</t>
  </si>
  <si>
    <t>1</t>
  </si>
  <si>
    <t>0.63</t>
  </si>
  <si>
    <t>0.16</t>
  </si>
  <si>
    <t>0.43</t>
  </si>
  <si>
    <t>2</t>
  </si>
  <si>
    <t>0.66</t>
  </si>
  <si>
    <t>0.17</t>
  </si>
  <si>
    <t>0.45</t>
  </si>
  <si>
    <t>3</t>
  </si>
  <si>
    <t>0.69</t>
  </si>
  <si>
    <t>0.18</t>
  </si>
  <si>
    <t>0.47</t>
  </si>
  <si>
    <t>4</t>
  </si>
  <si>
    <t>0.72</t>
  </si>
  <si>
    <t>0.19</t>
  </si>
  <si>
    <t>0.50</t>
  </si>
  <si>
    <t>5</t>
  </si>
  <si>
    <t>0.75</t>
  </si>
  <si>
    <t>0.20</t>
  </si>
  <si>
    <t>0.52</t>
  </si>
  <si>
    <t>6</t>
  </si>
  <si>
    <t>0.78</t>
  </si>
  <si>
    <t>0.21</t>
  </si>
  <si>
    <t>0.54</t>
  </si>
  <si>
    <t>7</t>
  </si>
  <si>
    <t>0.81</t>
  </si>
  <si>
    <t>0.22</t>
  </si>
  <si>
    <t>0.56</t>
  </si>
  <si>
    <t>8</t>
  </si>
  <si>
    <t>0.84</t>
  </si>
  <si>
    <t>0.23</t>
  </si>
  <si>
    <t>0.58</t>
  </si>
  <si>
    <t>9</t>
  </si>
  <si>
    <t>0.87</t>
  </si>
  <si>
    <t>0.24</t>
  </si>
  <si>
    <t>0.61</t>
  </si>
  <si>
    <t>10</t>
  </si>
  <si>
    <t>0.90</t>
  </si>
  <si>
    <t>0.25</t>
  </si>
  <si>
    <t>Beast Claw</t>
  </si>
  <si>
    <t>0.40</t>
  </si>
  <si>
    <t>0.35</t>
  </si>
  <si>
    <t>0.42</t>
  </si>
  <si>
    <t>0.26</t>
  </si>
  <si>
    <t>0.37</t>
  </si>
  <si>
    <t>0.44</t>
  </si>
  <si>
    <t>0.27</t>
  </si>
  <si>
    <t>0.39</t>
  </si>
  <si>
    <t>0.46</t>
  </si>
  <si>
    <t>0.28</t>
  </si>
  <si>
    <t>0.48</t>
  </si>
  <si>
    <t>0.29</t>
  </si>
  <si>
    <t>0.30</t>
  </si>
  <si>
    <t>0.31</t>
  </si>
  <si>
    <t>0.32</t>
  </si>
  <si>
    <t>0.33</t>
  </si>
  <si>
    <t>0.34</t>
  </si>
  <si>
    <t>Beast Cutter</t>
  </si>
  <si>
    <t>0.10</t>
  </si>
  <si>
    <t>0.12</t>
  </si>
  <si>
    <t>0.14</t>
  </si>
  <si>
    <t>0.36</t>
  </si>
  <si>
    <t>0.38</t>
  </si>
  <si>
    <t>0.49</t>
  </si>
  <si>
    <t>Beasthunter Saif</t>
  </si>
  <si>
    <t>0.55</t>
  </si>
  <si>
    <t>0.64</t>
  </si>
  <si>
    <t>0.67</t>
  </si>
  <si>
    <t>0.70</t>
  </si>
  <si>
    <t>Blade of Mercy</t>
  </si>
  <si>
    <t>0.65</t>
  </si>
  <si>
    <t>0.80</t>
  </si>
  <si>
    <t>0.85</t>
  </si>
  <si>
    <t>0.95</t>
  </si>
  <si>
    <t>1.00</t>
  </si>
  <si>
    <t>1.05</t>
  </si>
  <si>
    <t>1.10</t>
  </si>
  <si>
    <t>Bloodletter</t>
  </si>
  <si>
    <t>0.74</t>
  </si>
  <si>
    <t>0.68</t>
  </si>
  <si>
    <t>0.82</t>
  </si>
  <si>
    <t>0.76</t>
  </si>
  <si>
    <t>0.86</t>
  </si>
  <si>
    <t>0.94</t>
  </si>
  <si>
    <t>0.88</t>
  </si>
  <si>
    <t>0.98</t>
  </si>
  <si>
    <t>0.92</t>
  </si>
  <si>
    <t>1.02</t>
  </si>
  <si>
    <t>0.96</t>
  </si>
  <si>
    <t>1.06</t>
  </si>
  <si>
    <t>Boom Hammer</t>
  </si>
  <si>
    <t>Burial Blade</t>
  </si>
  <si>
    <t>0.57</t>
  </si>
  <si>
    <t>0.59</t>
  </si>
  <si>
    <t>AR</t>
  </si>
  <si>
    <t>Calculation</t>
  </si>
  <si>
    <t>0.71</t>
  </si>
  <si>
    <t>str</t>
  </si>
  <si>
    <t>abi</t>
  </si>
  <si>
    <t>blood</t>
  </si>
  <si>
    <t>arc</t>
  </si>
  <si>
    <t>sat</t>
  </si>
  <si>
    <t>0.73</t>
  </si>
  <si>
    <t>Physical</t>
  </si>
  <si>
    <t>Bloodtinge</t>
  </si>
  <si>
    <t>Full AR</t>
  </si>
  <si>
    <t>Chikage</t>
  </si>
  <si>
    <t>Values are truncated</t>
  </si>
  <si>
    <t>e.g. 111.32 =&gt; 111</t>
  </si>
  <si>
    <t>e.g 198.9425 =&gt; 198</t>
  </si>
  <si>
    <t>0.51</t>
  </si>
  <si>
    <t>0.53</t>
  </si>
  <si>
    <t>Church Pick</t>
  </si>
  <si>
    <t>Physical calc:  BaseWeaponPhysDmg + (BaseWeaponPhysDmg * StrengthSaturation * PhysScaling) + (BaseWeaponPhysDmg * AbilitySaturation * AbilityScaling</t>
  </si>
  <si>
    <t>Bloodtinge calc:</t>
  </si>
  <si>
    <t>BaseWeaponBloodDmg + (BaseWeaponBloodDmg * BloodSaturation * BloodScaling)</t>
  </si>
  <si>
    <t>**Arcane calc: BaseWeaponPhysDmg + (BaseWeaponPhysDmg * ArcaneSaturation * ArcaneScaling)</t>
  </si>
  <si>
    <t>** Arcane scaling works only if you convert your damage to elemental damage with gems!</t>
  </si>
  <si>
    <t>0.62</t>
  </si>
  <si>
    <t>Holy Moonlight Sword</t>
  </si>
  <si>
    <t>0.77</t>
  </si>
  <si>
    <t>Hunter Axe</t>
  </si>
  <si>
    <t>Kirkhammer</t>
  </si>
  <si>
    <t>Kos Parasite</t>
  </si>
  <si>
    <t>1.12</t>
  </si>
  <si>
    <t>1.18</t>
  </si>
  <si>
    <t>1.24</t>
  </si>
  <si>
    <t>1.30</t>
  </si>
  <si>
    <t>1.36</t>
  </si>
  <si>
    <t>1.42</t>
  </si>
  <si>
    <t>1.48</t>
  </si>
  <si>
    <t>1.54</t>
  </si>
  <si>
    <t>1.60</t>
  </si>
  <si>
    <t>Logarius' Wheel</t>
  </si>
  <si>
    <t>Ludwig's Holy Blade</t>
  </si>
  <si>
    <t>Rakuyo</t>
  </si>
  <si>
    <t>Reiterpallasch</t>
  </si>
  <si>
    <t>0.11</t>
  </si>
  <si>
    <t>0.13</t>
  </si>
  <si>
    <t>Rifle Spear</t>
  </si>
  <si>
    <t>Saw Cleaver</t>
  </si>
  <si>
    <t>Saw Spear</t>
  </si>
  <si>
    <t>Simon's Bowblade</t>
  </si>
  <si>
    <t>Stake Driver</t>
  </si>
  <si>
    <t>Threaded Cane</t>
  </si>
  <si>
    <t>Tonitrus</t>
  </si>
  <si>
    <t>Whirligig Saw</t>
  </si>
  <si>
    <t>socket</t>
  </si>
  <si>
    <t>Cannon</t>
  </si>
  <si>
    <t>Church Cannon</t>
  </si>
  <si>
    <t>Evelyn</t>
  </si>
  <si>
    <t>Fist of Gratia</t>
  </si>
  <si>
    <t>Flamesprayer</t>
  </si>
  <si>
    <t>Gatling Gun</t>
  </si>
  <si>
    <t>Hunter Blunderbuss</t>
  </si>
  <si>
    <t>Hunter Pistol</t>
  </si>
  <si>
    <t>Hunter's Torch</t>
  </si>
  <si>
    <t>Ludwig's Rifle</t>
  </si>
  <si>
    <t>Piercing Rifle</t>
  </si>
  <si>
    <t>Repeating Pistol</t>
  </si>
  <si>
    <t>Rosmarinus</t>
  </si>
  <si>
    <t>Value</t>
  </si>
  <si>
    <t>Saturation</t>
  </si>
  <si>
    <t>Amygdalan Arm +1</t>
  </si>
  <si>
    <t>Amygdalan Arm +2</t>
  </si>
  <si>
    <t>Amygdalan Arm +3</t>
  </si>
  <si>
    <t>Amygdalan Arm +4</t>
  </si>
  <si>
    <t>Amygdalan Arm +5</t>
  </si>
  <si>
    <t>Amygdalan Arm +6</t>
  </si>
  <si>
    <t>Amygdalan Arm +7</t>
  </si>
  <si>
    <t>Amygdalan Arm +8</t>
  </si>
  <si>
    <t>Amygdalan Arm +9</t>
  </si>
  <si>
    <t>Amygdalan Arm +10</t>
  </si>
  <si>
    <t>Beast Claw +1</t>
  </si>
  <si>
    <t>Beast Claw +2</t>
  </si>
  <si>
    <t>Beast Claw +3</t>
  </si>
  <si>
    <t>Beast Claw +4</t>
  </si>
  <si>
    <t>Beast Claw +5</t>
  </si>
  <si>
    <t>Beast Claw +6</t>
  </si>
  <si>
    <t>Beast Claw +7</t>
  </si>
  <si>
    <t>Beast Claw +8</t>
  </si>
  <si>
    <t>Beast Claw +9</t>
  </si>
  <si>
    <t>Beast Claw +10</t>
  </si>
  <si>
    <t>Beast Cutter +1</t>
  </si>
  <si>
    <t>Beast Cutter +2</t>
  </si>
  <si>
    <t>Beast Cutter +3</t>
  </si>
  <si>
    <t>Beast Cutter +4</t>
  </si>
  <si>
    <t>Beast Cutter +5</t>
  </si>
  <si>
    <t>Beast Cutter +6</t>
  </si>
  <si>
    <t>Beast Cutter +7</t>
  </si>
  <si>
    <t>Beast Cutter +8</t>
  </si>
  <si>
    <t>Beast Cutter +9</t>
  </si>
  <si>
    <t>Beast Cutter +10</t>
  </si>
  <si>
    <t>Beasthunter Saif +1</t>
  </si>
  <si>
    <t>Beasthunter Saif +2</t>
  </si>
  <si>
    <t>Beasthunter Saif +3</t>
  </si>
  <si>
    <t>Beasthunter Saif +4</t>
  </si>
  <si>
    <t>Beasthunter Saif +5</t>
  </si>
  <si>
    <t>Beasthunter Saif +6</t>
  </si>
  <si>
    <t>Beasthunter Saif +7</t>
  </si>
  <si>
    <t>Beasthunter Saif +8</t>
  </si>
  <si>
    <t>Beasthunter Saif +9</t>
  </si>
  <si>
    <t>Beasthunter Saif +10</t>
  </si>
  <si>
    <t>Blade of Mercy +1</t>
  </si>
  <si>
    <t>Blade of Mercy +2</t>
  </si>
  <si>
    <t>Blade of Mercy +3</t>
  </si>
  <si>
    <t>Blade of Mercy +4</t>
  </si>
  <si>
    <t>Blade of Mercy +5</t>
  </si>
  <si>
    <t>Blade of Mercy +6</t>
  </si>
  <si>
    <t>Blade of Mercy +7</t>
  </si>
  <si>
    <t>Blade of Mercy +8</t>
  </si>
  <si>
    <t>Blade of Mercy +9</t>
  </si>
  <si>
    <t>Blade of Mercy +10</t>
  </si>
  <si>
    <t>Bloodletter +1</t>
  </si>
  <si>
    <t>Bloodletter +2</t>
  </si>
  <si>
    <t>Bloodletter +3</t>
  </si>
  <si>
    <t>Bloodletter +4</t>
  </si>
  <si>
    <t>Bloodletter +5</t>
  </si>
  <si>
    <t>Bloodletter +6</t>
  </si>
  <si>
    <t>Bloodletter +7</t>
  </si>
  <si>
    <t>Bloodletter +8</t>
  </si>
  <si>
    <t>Bloodletter +9</t>
  </si>
  <si>
    <t>Bloodletter +10</t>
  </si>
  <si>
    <t>Boom Hammer +1</t>
  </si>
  <si>
    <t>Boom Hammer +2</t>
  </si>
  <si>
    <t>Boom Hammer +3</t>
  </si>
  <si>
    <t>Boom Hammer +4</t>
  </si>
  <si>
    <t>Boom Hammer +5</t>
  </si>
  <si>
    <t>Boom Hammer +6</t>
  </si>
  <si>
    <t>Boom Hammer +7</t>
  </si>
  <si>
    <t>Boom Hammer +8</t>
  </si>
  <si>
    <t>Boom Hammer +9</t>
  </si>
  <si>
    <t>Boom Hammer +10</t>
  </si>
  <si>
    <t>Burial Blade +1</t>
  </si>
  <si>
    <t>Burial Blade +2</t>
  </si>
  <si>
    <t>Burial Blade +3</t>
  </si>
  <si>
    <t>Burial Blade +4</t>
  </si>
  <si>
    <t>Burial Blade +5</t>
  </si>
  <si>
    <t>Burial Blade +6</t>
  </si>
  <si>
    <t>Burial Blade +7</t>
  </si>
  <si>
    <t>Burial Blade +8</t>
  </si>
  <si>
    <t>Burial Blade +9</t>
  </si>
  <si>
    <t>Burial Blade +10</t>
  </si>
  <si>
    <t>Chikage +1</t>
  </si>
  <si>
    <t>Chikage +2</t>
  </si>
  <si>
    <t>Chikage +3</t>
  </si>
  <si>
    <t>Chikage +4</t>
  </si>
  <si>
    <t>Chikage +5</t>
  </si>
  <si>
    <t>Chikage +6</t>
  </si>
  <si>
    <t>Chikage +7</t>
  </si>
  <si>
    <t>Chikage +8</t>
  </si>
  <si>
    <t>Chikage +9</t>
  </si>
  <si>
    <t>Chikage +10</t>
  </si>
  <si>
    <t>Church Pick +1</t>
  </si>
  <si>
    <t>Church Pick +2</t>
  </si>
  <si>
    <t>Church Pick +3</t>
  </si>
  <si>
    <t>Church Pick +4</t>
  </si>
  <si>
    <t>Church Pick +5</t>
  </si>
  <si>
    <t>Church Pick +6</t>
  </si>
  <si>
    <t>Church Pick +7</t>
  </si>
  <si>
    <t>Church Pick +8</t>
  </si>
  <si>
    <t>Church Pick +9</t>
  </si>
  <si>
    <t>Church Pick +10</t>
  </si>
  <si>
    <t>Holy Moonlight Sword +1</t>
  </si>
  <si>
    <t>Holy Moonlight Sword +2</t>
  </si>
  <si>
    <t>Holy Moonlight Sword +3</t>
  </si>
  <si>
    <t>Holy Moonlight Sword +4</t>
  </si>
  <si>
    <t>Holy Moonlight Sword +5</t>
  </si>
  <si>
    <t>Holy Moonlight Sword +6</t>
  </si>
  <si>
    <t>Holy Moonlight Sword +7</t>
  </si>
  <si>
    <t>Holy Moonlight Sword +8</t>
  </si>
  <si>
    <t>Holy Moonlight Sword +9</t>
  </si>
  <si>
    <t>Holy Moonlight Sword +10</t>
  </si>
  <si>
    <t>Hunter Axe +1</t>
  </si>
  <si>
    <t>Hunter Axe +2</t>
  </si>
  <si>
    <t>Hunter Axe +3</t>
  </si>
  <si>
    <t>Hunter Axe +4</t>
  </si>
  <si>
    <t>Hunter Axe +5</t>
  </si>
  <si>
    <t>Hunter Axe +6</t>
  </si>
  <si>
    <t>Hunter Axe +7</t>
  </si>
  <si>
    <t>Hunter Axe +8</t>
  </si>
  <si>
    <t>Hunter Axe +9</t>
  </si>
  <si>
    <t>Hunter Axe +10</t>
  </si>
  <si>
    <t>Kirkhammer +1</t>
  </si>
  <si>
    <t>Kirkhammer +2</t>
  </si>
  <si>
    <t>Kirkhammer +3</t>
  </si>
  <si>
    <t>Kirkhammer +4</t>
  </si>
  <si>
    <t>Kirkhammer +5</t>
  </si>
  <si>
    <t>Kirkhammer +6</t>
  </si>
  <si>
    <t>Kirkhammer +7</t>
  </si>
  <si>
    <t>Kirkhammer +8</t>
  </si>
  <si>
    <t>Kirkhammer +9</t>
  </si>
  <si>
    <t>Kirkhammer +10</t>
  </si>
  <si>
    <t>Kos Parasite +1</t>
  </si>
  <si>
    <t>Kos Parasite +2</t>
  </si>
  <si>
    <t>Kos Parasite +3</t>
  </si>
  <si>
    <t>Kos Parasite +4</t>
  </si>
  <si>
    <t>Kos Parasite +5</t>
  </si>
  <si>
    <t>Kos Parasite +6</t>
  </si>
  <si>
    <t>Kos Parasite +7</t>
  </si>
  <si>
    <t>Kos Parasite +8</t>
  </si>
  <si>
    <t>Kos Parasite +9</t>
  </si>
  <si>
    <t>Kos Parasite +10</t>
  </si>
  <si>
    <t>Logarius' Wheel +1</t>
  </si>
  <si>
    <t>Logarius' Wheel +2</t>
  </si>
  <si>
    <t>Logarius' Wheel +3</t>
  </si>
  <si>
    <t>Logarius' Wheel +4</t>
  </si>
  <si>
    <t>Logarius' Wheel +5</t>
  </si>
  <si>
    <t>Logarius' Wheel +6</t>
  </si>
  <si>
    <t>Logarius' Wheel +7</t>
  </si>
  <si>
    <t>Logarius' Wheel +8</t>
  </si>
  <si>
    <t>Logarius' Wheel +9</t>
  </si>
  <si>
    <t>Logarius' Wheel +10</t>
  </si>
  <si>
    <t>Ludwig's Holy Blade +1</t>
  </si>
  <si>
    <t>Ludwig's Holy Blade +2</t>
  </si>
  <si>
    <t>Ludwig's Holy Blade +3</t>
  </si>
  <si>
    <t>Ludwig's Holy Blade +4</t>
  </si>
  <si>
    <t>Ludwig's Holy Blade +5</t>
  </si>
  <si>
    <t>Ludwig's Holy Blade +6</t>
  </si>
  <si>
    <t>Ludwig's Holy Blade +7</t>
  </si>
  <si>
    <t>Ludwig's Holy Blade +8</t>
  </si>
  <si>
    <t>Ludwig's Holy Blade +9</t>
  </si>
  <si>
    <t>Ludwig's Holy Blade +10</t>
  </si>
  <si>
    <t>Rakuyo +1</t>
  </si>
  <si>
    <t>Rakuyo +2</t>
  </si>
  <si>
    <t>Rakuyo +3</t>
  </si>
  <si>
    <t>Rakuyo +4</t>
  </si>
  <si>
    <t>Rakuyo +5</t>
  </si>
  <si>
    <t>Rakuyo +6</t>
  </si>
  <si>
    <t>Rakuyo +7</t>
  </si>
  <si>
    <t>Rakuyo +8</t>
  </si>
  <si>
    <t>Rakuyo +9</t>
  </si>
  <si>
    <t>Rakuyo +10</t>
  </si>
  <si>
    <t>Reiterpallasch +1</t>
  </si>
  <si>
    <t>Reiterpallasch +2</t>
  </si>
  <si>
    <t>Reiterpallasch +3</t>
  </si>
  <si>
    <t>Reiterpallasch +4</t>
  </si>
  <si>
    <t>Reiterpallasch +5</t>
  </si>
  <si>
    <t>Reiterpallasch +6</t>
  </si>
  <si>
    <t>Reiterpallasch +7</t>
  </si>
  <si>
    <t>Reiterpallasch +8</t>
  </si>
  <si>
    <t>Reiterpallasch +9</t>
  </si>
  <si>
    <t>Reiterpallasch +10</t>
  </si>
  <si>
    <t>Rifle Spear +1</t>
  </si>
  <si>
    <t>Rifle Spear +2</t>
  </si>
  <si>
    <t>Rifle Spear +3</t>
  </si>
  <si>
    <t>Rifle Spear +4</t>
  </si>
  <si>
    <t>Rifle Spear +5</t>
  </si>
  <si>
    <t>Rifle Spear +6</t>
  </si>
  <si>
    <t>Rifle Spear +7</t>
  </si>
  <si>
    <t>Rifle Spear +8</t>
  </si>
  <si>
    <t>Rifle Spear +9</t>
  </si>
  <si>
    <t>Rifle Spear +10</t>
  </si>
  <si>
    <t>Saw Cleaver +1</t>
  </si>
  <si>
    <t>Saw Cleaver +2</t>
  </si>
  <si>
    <t>Saw Cleaver +3</t>
  </si>
  <si>
    <t>Saw Cleaver +4</t>
  </si>
  <si>
    <t>Saw Cleaver +5</t>
  </si>
  <si>
    <t>Saw Cleaver +6</t>
  </si>
  <si>
    <t>Saw Cleaver +7</t>
  </si>
  <si>
    <t>Saw Cleaver +8</t>
  </si>
  <si>
    <t>Saw Cleaver +9</t>
  </si>
  <si>
    <t>Saw Cleaver +10</t>
  </si>
  <si>
    <t>Saw Spear +1</t>
  </si>
  <si>
    <t>Saw Spear +2</t>
  </si>
  <si>
    <t>Saw Spear +3</t>
  </si>
  <si>
    <t>Saw Spear +4</t>
  </si>
  <si>
    <t>Saw Spear +5</t>
  </si>
  <si>
    <t>Saw Spear +6</t>
  </si>
  <si>
    <t>Saw Spear +7</t>
  </si>
  <si>
    <t>Saw Spear +8</t>
  </si>
  <si>
    <t>Saw Spear +9</t>
  </si>
  <si>
    <t>Saw Spear +10</t>
  </si>
  <si>
    <t>Simon's Bowblade +1</t>
  </si>
  <si>
    <t>Simon's Bowblade +2</t>
  </si>
  <si>
    <t>Simon's Bowblade +3</t>
  </si>
  <si>
    <t>Simon's Bowblade +4</t>
  </si>
  <si>
    <t>Simon's Bowblade +5</t>
  </si>
  <si>
    <t>Simon's Bowblade +6</t>
  </si>
  <si>
    <t>Simon's Bowblade +7</t>
  </si>
  <si>
    <t>Simon's Bowblade +8</t>
  </si>
  <si>
    <t>Simon's Bowblade +9</t>
  </si>
  <si>
    <t>Simon's Bowblade +10</t>
  </si>
  <si>
    <t>Stake Driver +1</t>
  </si>
  <si>
    <t>Stake Driver +2</t>
  </si>
  <si>
    <t>Stake Driver +3</t>
  </si>
  <si>
    <t>Stake Driver +4</t>
  </si>
  <si>
    <t>Stake Driver +5</t>
  </si>
  <si>
    <t>Stake Driver +6</t>
  </si>
  <si>
    <t>Stake Driver +7</t>
  </si>
  <si>
    <t>Stake Driver +8</t>
  </si>
  <si>
    <t>Stake Driver +9</t>
  </si>
  <si>
    <t>Stake Driver +10</t>
  </si>
  <si>
    <t>Threaded Cane +1</t>
  </si>
  <si>
    <t>Threaded Cane +2</t>
  </si>
  <si>
    <t>Threaded Cane +3</t>
  </si>
  <si>
    <t>Threaded Cane +4</t>
  </si>
  <si>
    <t>Threaded Cane +5</t>
  </si>
  <si>
    <t>Threaded Cane +6</t>
  </si>
  <si>
    <t>Threaded Cane +7</t>
  </si>
  <si>
    <t>Threaded Cane +8</t>
  </si>
  <si>
    <t>Threaded Cane +9</t>
  </si>
  <si>
    <t>Threaded Cane +10</t>
  </si>
  <si>
    <t>Tonitrus +1</t>
  </si>
  <si>
    <t>Tonitrus +2</t>
  </si>
  <si>
    <t>Tonitrus +3</t>
  </si>
  <si>
    <t>Tonitrus +4</t>
  </si>
  <si>
    <t>Tonitrus +5</t>
  </si>
  <si>
    <t>Tonitrus +6</t>
  </si>
  <si>
    <t>Tonitrus +7</t>
  </si>
  <si>
    <t>Tonitrus +8</t>
  </si>
  <si>
    <t>Tonitrus +9</t>
  </si>
  <si>
    <t>Tonitrus +10</t>
  </si>
  <si>
    <t>Whirligig Saw +1</t>
  </si>
  <si>
    <t>Whirligig Saw +2</t>
  </si>
  <si>
    <t>Whirligig Saw +3</t>
  </si>
  <si>
    <t>Whirligig Saw +4</t>
  </si>
  <si>
    <t>Whirligig Saw +5</t>
  </si>
  <si>
    <t>Whirligig Saw +6</t>
  </si>
  <si>
    <t>Whirligig Saw +7</t>
  </si>
  <si>
    <t>Whirligig Saw +8</t>
  </si>
  <si>
    <t>Whirligig Saw +9</t>
  </si>
  <si>
    <t>Whirligig Saw +10</t>
  </si>
  <si>
    <t>strength_scaling</t>
  </si>
  <si>
    <t>Cannon +1</t>
  </si>
  <si>
    <t>Cannon +2</t>
  </si>
  <si>
    <t>Cannon +3</t>
  </si>
  <si>
    <t>Cannon +4</t>
  </si>
  <si>
    <t>Cannon +5</t>
  </si>
  <si>
    <t>Cannon +6</t>
  </si>
  <si>
    <t>Cannon +7</t>
  </si>
  <si>
    <t>Cannon +8</t>
  </si>
  <si>
    <t>Cannon +9</t>
  </si>
  <si>
    <t>Cannon +10</t>
  </si>
  <si>
    <t>Church Cannon +1</t>
  </si>
  <si>
    <t>Church Cannon +2</t>
  </si>
  <si>
    <t>Church Cannon +3</t>
  </si>
  <si>
    <t>Church Cannon +4</t>
  </si>
  <si>
    <t>Church Cannon +5</t>
  </si>
  <si>
    <t>Church Cannon +6</t>
  </si>
  <si>
    <t>Church Cannon +7</t>
  </si>
  <si>
    <t>Church Cannon +8</t>
  </si>
  <si>
    <t>Church Cannon +9</t>
  </si>
  <si>
    <t>Church Cannon +10</t>
  </si>
  <si>
    <t>Evelyn +1</t>
  </si>
  <si>
    <t>Evelyn +2</t>
  </si>
  <si>
    <t>Evelyn +3</t>
  </si>
  <si>
    <t>Evelyn +4</t>
  </si>
  <si>
    <t>Evelyn +5</t>
  </si>
  <si>
    <t>Evelyn +6</t>
  </si>
  <si>
    <t>Evelyn +7</t>
  </si>
  <si>
    <t>Evelyn +8</t>
  </si>
  <si>
    <t>Evelyn +9</t>
  </si>
  <si>
    <t>Evelyn +10</t>
  </si>
  <si>
    <t>Fist of Gratia +1</t>
  </si>
  <si>
    <t>Fist of Gratia +2</t>
  </si>
  <si>
    <t>Fist of Gratia +3</t>
  </si>
  <si>
    <t>Fist of Gratia +4</t>
  </si>
  <si>
    <t>Fist of Gratia +5</t>
  </si>
  <si>
    <t>Fist of Gratia +6</t>
  </si>
  <si>
    <t>Fist of Gratia +7</t>
  </si>
  <si>
    <t>Fist of Gratia +8</t>
  </si>
  <si>
    <t>Fist of Gratia +9</t>
  </si>
  <si>
    <t>Fist of Gratia +10</t>
  </si>
  <si>
    <t>Flamesprayer +1</t>
  </si>
  <si>
    <t>Flamesprayer +2</t>
  </si>
  <si>
    <t>Flamesprayer +3</t>
  </si>
  <si>
    <t>Flamesprayer +4</t>
  </si>
  <si>
    <t>Flamesprayer +5</t>
  </si>
  <si>
    <t>Flamesprayer +6</t>
  </si>
  <si>
    <t>Flamesprayer +7</t>
  </si>
  <si>
    <t>Flamesprayer +8</t>
  </si>
  <si>
    <t>Flamesprayer +9</t>
  </si>
  <si>
    <t>Flamesprayer +10</t>
  </si>
  <si>
    <t>Gatling Gun +1</t>
  </si>
  <si>
    <t>Gatling Gun +2</t>
  </si>
  <si>
    <t>Gatling Gun +3</t>
  </si>
  <si>
    <t>Gatling Gun +4</t>
  </si>
  <si>
    <t>Gatling Gun +5</t>
  </si>
  <si>
    <t>Gatling Gun +6</t>
  </si>
  <si>
    <t>Gatling Gun +7</t>
  </si>
  <si>
    <t>Gatling Gun +8</t>
  </si>
  <si>
    <t>Gatling Gun +9</t>
  </si>
  <si>
    <t>Gatling Gun +10</t>
  </si>
  <si>
    <t>Hunter Blunderbuss +1</t>
  </si>
  <si>
    <t>Hunter Blunderbuss +2</t>
  </si>
  <si>
    <t>Hunter Blunderbuss +3</t>
  </si>
  <si>
    <t>Hunter Blunderbuss +4</t>
  </si>
  <si>
    <t>Hunter Blunderbuss +5</t>
  </si>
  <si>
    <t>Hunter Blunderbuss +6</t>
  </si>
  <si>
    <t>Hunter Blunderbuss +7</t>
  </si>
  <si>
    <t>Hunter Blunderbuss +8</t>
  </si>
  <si>
    <t>Hunter Blunderbuss +9</t>
  </si>
  <si>
    <t>Hunter Blunderbuss +10</t>
  </si>
  <si>
    <t>Hunter Pistol +1</t>
  </si>
  <si>
    <t>Hunter Pistol +2</t>
  </si>
  <si>
    <t>Hunter Pistol +3</t>
  </si>
  <si>
    <t>Hunter Pistol +4</t>
  </si>
  <si>
    <t>Hunter Pistol +5</t>
  </si>
  <si>
    <t>Hunter Pistol +6</t>
  </si>
  <si>
    <t>Hunter Pistol +7</t>
  </si>
  <si>
    <t>Hunter Pistol +8</t>
  </si>
  <si>
    <t>Hunter Pistol +9</t>
  </si>
  <si>
    <t>Hunter Pistol +10</t>
  </si>
  <si>
    <t>Hunter's Torch +1</t>
  </si>
  <si>
    <t>Hunter's Torch +2</t>
  </si>
  <si>
    <t>Hunter's Torch +3</t>
  </si>
  <si>
    <t>Hunter's Torch +4</t>
  </si>
  <si>
    <t>Hunter's Torch +5</t>
  </si>
  <si>
    <t>Hunter's Torch +6</t>
  </si>
  <si>
    <t>Hunter's Torch +7</t>
  </si>
  <si>
    <t>Hunter's Torch +8</t>
  </si>
  <si>
    <t>Hunter's Torch +9</t>
  </si>
  <si>
    <t>Hunter's Torch +10</t>
  </si>
  <si>
    <t>Ludwig's Rifle +1</t>
  </si>
  <si>
    <t>Ludwig's Rifle +2</t>
  </si>
  <si>
    <t>Ludwig's Rifle +3</t>
  </si>
  <si>
    <t>Ludwig's Rifle +4</t>
  </si>
  <si>
    <t>Ludwig's Rifle +5</t>
  </si>
  <si>
    <t>Ludwig's Rifle +6</t>
  </si>
  <si>
    <t>Ludwig's Rifle +7</t>
  </si>
  <si>
    <t>Ludwig's Rifle +8</t>
  </si>
  <si>
    <t>Ludwig's Rifle +9</t>
  </si>
  <si>
    <t>Ludwig's Rifle +10</t>
  </si>
  <si>
    <t>Piercing Rifle +1</t>
  </si>
  <si>
    <t>Piercing Rifle +2</t>
  </si>
  <si>
    <t>Piercing Rifle +3</t>
  </si>
  <si>
    <t>Piercing Rifle +4</t>
  </si>
  <si>
    <t>Piercing Rifle +5</t>
  </si>
  <si>
    <t>Piercing Rifle +6</t>
  </si>
  <si>
    <t>Piercing Rifle +7</t>
  </si>
  <si>
    <t>Piercing Rifle +8</t>
  </si>
  <si>
    <t>Piercing Rifle +9</t>
  </si>
  <si>
    <t>Piercing Rifle +10</t>
  </si>
  <si>
    <t>Repeating Pistol +1</t>
  </si>
  <si>
    <t>Repeating Pistol +2</t>
  </si>
  <si>
    <t>Repeating Pistol +3</t>
  </si>
  <si>
    <t>Repeating Pistol +4</t>
  </si>
  <si>
    <t>Repeating Pistol +5</t>
  </si>
  <si>
    <t>Repeating Pistol +6</t>
  </si>
  <si>
    <t>Repeating Pistol +7</t>
  </si>
  <si>
    <t>Repeating Pistol +8</t>
  </si>
  <si>
    <t>Repeating Pistol +9</t>
  </si>
  <si>
    <t>Repeating Pistol +10</t>
  </si>
  <si>
    <t>Rosmarinus +1</t>
  </si>
  <si>
    <t>Rosmarinus +2</t>
  </si>
  <si>
    <t>Rosmarinus +3</t>
  </si>
  <si>
    <t>Rosmarinus +4</t>
  </si>
  <si>
    <t>Rosmarinus +5</t>
  </si>
  <si>
    <t>Rosmarinus +6</t>
  </si>
  <si>
    <t>Rosmarinus +7</t>
  </si>
  <si>
    <t>Rosmarinus +8</t>
  </si>
  <si>
    <t>Rosmarinus +9</t>
  </si>
  <si>
    <t>Rosmarinus 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</si>
</sst>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rgb="FF000000"/>
      <name val="Helvetica"/>
    </font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" fillId="0" borderId="0" xfId="0" applyFont="1"/>
    <xf numFmtId="0" fontId="2" fillId="0" borderId="5" xfId="0" quotePrefix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6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87"/>
  <sheetViews>
    <sheetView workbookViewId="0">
      <selection activeCell="W7" sqref="W7"/>
    </sheetView>
  </sheetViews>
  <sheetFormatPr defaultColWidth="12.5703125" defaultRowHeight="15.75" customHeight="1" x14ac:dyDescent="0.2"/>
  <cols>
    <col min="1" max="1" width="10.85546875" customWidth="1"/>
    <col min="2" max="2" width="23.7109375" customWidth="1"/>
    <col min="3" max="3" width="11.140625" customWidth="1"/>
    <col min="4" max="4" width="8.85546875" customWidth="1"/>
    <col min="5" max="5" width="9.5703125" customWidth="1"/>
    <col min="6" max="6" width="7.140625" customWidth="1"/>
    <col min="7" max="7" width="12" customWidth="1"/>
    <col min="8" max="8" width="10.140625" customWidth="1"/>
    <col min="9" max="9" width="11.140625" customWidth="1"/>
    <col min="10" max="10" width="19.5703125" customWidth="1"/>
    <col min="11" max="11" width="11" customWidth="1"/>
    <col min="12" max="12" width="16.28515625" customWidth="1"/>
    <col min="13" max="13" width="14.42578125" customWidth="1"/>
    <col min="14" max="14" width="22.28515625" customWidth="1"/>
    <col min="15" max="15" width="23" customWidth="1"/>
    <col min="16" max="16" width="22.42578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449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3" x14ac:dyDescent="0.2">
      <c r="A2" s="4" t="s">
        <v>20</v>
      </c>
      <c r="B2" s="5" t="s">
        <v>21</v>
      </c>
      <c r="C2" s="5">
        <v>80</v>
      </c>
      <c r="D2" s="5">
        <v>0</v>
      </c>
      <c r="E2" s="5">
        <v>40</v>
      </c>
      <c r="F2" s="5">
        <v>0</v>
      </c>
      <c r="G2" s="5">
        <v>0</v>
      </c>
      <c r="H2" s="5">
        <v>0</v>
      </c>
      <c r="I2" s="5">
        <v>0</v>
      </c>
      <c r="J2" s="5" t="s">
        <v>22</v>
      </c>
      <c r="K2" s="5" t="s">
        <v>23</v>
      </c>
      <c r="L2" s="5" t="s">
        <v>24</v>
      </c>
      <c r="M2" s="5" t="s">
        <v>25</v>
      </c>
      <c r="N2" s="5">
        <v>223</v>
      </c>
      <c r="O2" s="5">
        <v>224</v>
      </c>
      <c r="P2" s="6">
        <v>234</v>
      </c>
      <c r="Q2" s="6">
        <v>40</v>
      </c>
      <c r="R2" s="6">
        <v>17</v>
      </c>
      <c r="S2" s="6">
        <v>19</v>
      </c>
      <c r="T2" s="6">
        <v>0</v>
      </c>
      <c r="U2" s="7">
        <v>0</v>
      </c>
    </row>
    <row r="3" spans="1:23" x14ac:dyDescent="0.2">
      <c r="A3" s="8" t="s">
        <v>26</v>
      </c>
      <c r="B3" s="9" t="str">
        <f t="shared" ref="B3:B12" si="0">B$2 &amp; " +" &amp; A3</f>
        <v>Amygdalan Arm +1</v>
      </c>
      <c r="C3" s="9">
        <v>88</v>
      </c>
      <c r="D3" s="9">
        <v>0</v>
      </c>
      <c r="E3" s="9">
        <v>44</v>
      </c>
      <c r="F3" s="9">
        <v>0</v>
      </c>
      <c r="G3" s="9">
        <v>0</v>
      </c>
      <c r="H3" s="9">
        <v>0</v>
      </c>
      <c r="I3" s="9">
        <v>0</v>
      </c>
      <c r="J3" s="9" t="s">
        <v>27</v>
      </c>
      <c r="K3" s="9" t="s">
        <v>28</v>
      </c>
      <c r="L3" s="9" t="s">
        <v>24</v>
      </c>
      <c r="M3" s="9" t="s">
        <v>29</v>
      </c>
      <c r="N3" s="9">
        <v>223</v>
      </c>
      <c r="O3" s="9">
        <v>224</v>
      </c>
      <c r="P3" s="9">
        <v>234</v>
      </c>
      <c r="Q3" s="9">
        <v>46</v>
      </c>
      <c r="R3" s="9">
        <f t="shared" ref="R3:U3" si="1">R2</f>
        <v>17</v>
      </c>
      <c r="S3" s="9">
        <f t="shared" si="1"/>
        <v>19</v>
      </c>
      <c r="T3" s="9">
        <f t="shared" si="1"/>
        <v>0</v>
      </c>
      <c r="U3" s="10">
        <f t="shared" si="1"/>
        <v>0</v>
      </c>
    </row>
    <row r="4" spans="1:23" x14ac:dyDescent="0.2">
      <c r="A4" s="8" t="s">
        <v>30</v>
      </c>
      <c r="B4" s="9" t="str">
        <f t="shared" si="0"/>
        <v>Amygdalan Arm +2</v>
      </c>
      <c r="C4" s="9">
        <v>96</v>
      </c>
      <c r="D4" s="9">
        <v>0</v>
      </c>
      <c r="E4" s="9">
        <v>48</v>
      </c>
      <c r="F4" s="9">
        <v>0</v>
      </c>
      <c r="G4" s="9">
        <v>0</v>
      </c>
      <c r="H4" s="9">
        <v>0</v>
      </c>
      <c r="I4" s="9">
        <v>0</v>
      </c>
      <c r="J4" s="9" t="s">
        <v>31</v>
      </c>
      <c r="K4" s="9" t="s">
        <v>32</v>
      </c>
      <c r="L4" s="9" t="s">
        <v>24</v>
      </c>
      <c r="M4" s="9" t="s">
        <v>33</v>
      </c>
      <c r="N4" s="9">
        <v>223</v>
      </c>
      <c r="O4" s="9">
        <v>224</v>
      </c>
      <c r="P4" s="9">
        <v>234</v>
      </c>
      <c r="Q4" s="9">
        <v>52</v>
      </c>
      <c r="R4" s="9">
        <f t="shared" ref="R4:U4" si="2">R3</f>
        <v>17</v>
      </c>
      <c r="S4" s="9">
        <f t="shared" si="2"/>
        <v>19</v>
      </c>
      <c r="T4" s="9">
        <f t="shared" si="2"/>
        <v>0</v>
      </c>
      <c r="U4" s="10">
        <f t="shared" si="2"/>
        <v>0</v>
      </c>
    </row>
    <row r="5" spans="1:23" x14ac:dyDescent="0.2">
      <c r="A5" s="8" t="s">
        <v>34</v>
      </c>
      <c r="B5" s="9" t="str">
        <f t="shared" si="0"/>
        <v>Amygdalan Arm +3</v>
      </c>
      <c r="C5" s="9">
        <v>104</v>
      </c>
      <c r="D5" s="9">
        <v>0</v>
      </c>
      <c r="E5" s="9">
        <v>52</v>
      </c>
      <c r="F5" s="9">
        <v>0</v>
      </c>
      <c r="G5" s="9">
        <v>0</v>
      </c>
      <c r="H5" s="9">
        <v>0</v>
      </c>
      <c r="I5" s="9">
        <v>0</v>
      </c>
      <c r="J5" s="9" t="s">
        <v>35</v>
      </c>
      <c r="K5" s="9" t="s">
        <v>36</v>
      </c>
      <c r="L5" s="9" t="s">
        <v>24</v>
      </c>
      <c r="M5" s="9" t="s">
        <v>37</v>
      </c>
      <c r="N5" s="9">
        <v>223</v>
      </c>
      <c r="O5" s="9">
        <v>224</v>
      </c>
      <c r="P5" s="9">
        <v>234</v>
      </c>
      <c r="Q5" s="9">
        <v>58</v>
      </c>
      <c r="R5" s="9">
        <f t="shared" ref="R5:U5" si="3">R4</f>
        <v>17</v>
      </c>
      <c r="S5" s="9">
        <f t="shared" si="3"/>
        <v>19</v>
      </c>
      <c r="T5" s="9">
        <f t="shared" si="3"/>
        <v>0</v>
      </c>
      <c r="U5" s="10">
        <f t="shared" si="3"/>
        <v>0</v>
      </c>
    </row>
    <row r="6" spans="1:23" x14ac:dyDescent="0.2">
      <c r="A6" s="8" t="s">
        <v>38</v>
      </c>
      <c r="B6" s="9" t="str">
        <f t="shared" si="0"/>
        <v>Amygdalan Arm +4</v>
      </c>
      <c r="C6" s="9">
        <v>112</v>
      </c>
      <c r="D6" s="9">
        <v>0</v>
      </c>
      <c r="E6" s="9">
        <v>56</v>
      </c>
      <c r="F6" s="9">
        <v>0</v>
      </c>
      <c r="G6" s="9">
        <v>0</v>
      </c>
      <c r="H6" s="9">
        <v>0</v>
      </c>
      <c r="I6" s="9">
        <v>0</v>
      </c>
      <c r="J6" s="9" t="s">
        <v>39</v>
      </c>
      <c r="K6" s="9" t="s">
        <v>40</v>
      </c>
      <c r="L6" s="9" t="s">
        <v>24</v>
      </c>
      <c r="M6" s="9" t="s">
        <v>41</v>
      </c>
      <c r="N6" s="9">
        <v>223</v>
      </c>
      <c r="O6" s="9">
        <v>224</v>
      </c>
      <c r="P6" s="9">
        <v>234</v>
      </c>
      <c r="Q6" s="9">
        <v>64</v>
      </c>
      <c r="R6" s="9">
        <f t="shared" ref="R6:U6" si="4">R5</f>
        <v>17</v>
      </c>
      <c r="S6" s="9">
        <f t="shared" si="4"/>
        <v>19</v>
      </c>
      <c r="T6" s="9">
        <f t="shared" si="4"/>
        <v>0</v>
      </c>
      <c r="U6" s="10">
        <f t="shared" si="4"/>
        <v>0</v>
      </c>
    </row>
    <row r="7" spans="1:23" x14ac:dyDescent="0.2">
      <c r="A7" s="8" t="s">
        <v>42</v>
      </c>
      <c r="B7" s="9" t="str">
        <f t="shared" si="0"/>
        <v>Amygdalan Arm +5</v>
      </c>
      <c r="C7" s="9">
        <v>120</v>
      </c>
      <c r="D7" s="9">
        <v>0</v>
      </c>
      <c r="E7" s="9">
        <v>60</v>
      </c>
      <c r="F7" s="9">
        <v>0</v>
      </c>
      <c r="G7" s="9">
        <v>0</v>
      </c>
      <c r="H7" s="9">
        <v>0</v>
      </c>
      <c r="I7" s="9">
        <v>0</v>
      </c>
      <c r="J7" s="9" t="s">
        <v>43</v>
      </c>
      <c r="K7" s="9" t="s">
        <v>44</v>
      </c>
      <c r="L7" s="9" t="s">
        <v>24</v>
      </c>
      <c r="M7" s="9" t="s">
        <v>45</v>
      </c>
      <c r="N7" s="9">
        <v>223</v>
      </c>
      <c r="O7" s="9">
        <v>224</v>
      </c>
      <c r="P7" s="9">
        <v>234</v>
      </c>
      <c r="Q7" s="9">
        <v>70</v>
      </c>
      <c r="R7" s="9">
        <f t="shared" ref="R7:U7" si="5">R6</f>
        <v>17</v>
      </c>
      <c r="S7" s="9">
        <f t="shared" si="5"/>
        <v>19</v>
      </c>
      <c r="T7" s="9">
        <f t="shared" si="5"/>
        <v>0</v>
      </c>
      <c r="U7" s="10">
        <f t="shared" si="5"/>
        <v>0</v>
      </c>
    </row>
    <row r="8" spans="1:23" x14ac:dyDescent="0.2">
      <c r="A8" s="8" t="s">
        <v>46</v>
      </c>
      <c r="B8" s="9" t="str">
        <f t="shared" si="0"/>
        <v>Amygdalan Arm +6</v>
      </c>
      <c r="C8" s="9">
        <v>128</v>
      </c>
      <c r="D8" s="9">
        <v>0</v>
      </c>
      <c r="E8" s="9">
        <v>64</v>
      </c>
      <c r="F8" s="9">
        <v>0</v>
      </c>
      <c r="G8" s="9">
        <v>0</v>
      </c>
      <c r="H8" s="9">
        <v>0</v>
      </c>
      <c r="I8" s="9">
        <v>0</v>
      </c>
      <c r="J8" s="9" t="s">
        <v>47</v>
      </c>
      <c r="K8" s="9" t="s">
        <v>48</v>
      </c>
      <c r="L8" s="9" t="s">
        <v>24</v>
      </c>
      <c r="M8" s="9" t="s">
        <v>49</v>
      </c>
      <c r="N8" s="9">
        <v>223</v>
      </c>
      <c r="O8" s="9">
        <v>224</v>
      </c>
      <c r="P8" s="9">
        <v>234</v>
      </c>
      <c r="Q8" s="9">
        <v>76</v>
      </c>
      <c r="R8" s="9">
        <f t="shared" ref="R8:U8" si="6">R7</f>
        <v>17</v>
      </c>
      <c r="S8" s="9">
        <f t="shared" si="6"/>
        <v>19</v>
      </c>
      <c r="T8" s="9">
        <f t="shared" si="6"/>
        <v>0</v>
      </c>
      <c r="U8" s="10">
        <f t="shared" si="6"/>
        <v>0</v>
      </c>
    </row>
    <row r="9" spans="1:23" x14ac:dyDescent="0.2">
      <c r="A9" s="8" t="s">
        <v>50</v>
      </c>
      <c r="B9" s="9" t="str">
        <f t="shared" si="0"/>
        <v>Amygdalan Arm +7</v>
      </c>
      <c r="C9" s="9">
        <v>136</v>
      </c>
      <c r="D9" s="9">
        <v>0</v>
      </c>
      <c r="E9" s="9">
        <v>68</v>
      </c>
      <c r="F9" s="9">
        <v>0</v>
      </c>
      <c r="G9" s="9">
        <v>0</v>
      </c>
      <c r="H9" s="9">
        <v>0</v>
      </c>
      <c r="I9" s="9">
        <v>0</v>
      </c>
      <c r="J9" s="9" t="s">
        <v>51</v>
      </c>
      <c r="K9" s="9" t="s">
        <v>52</v>
      </c>
      <c r="L9" s="9" t="s">
        <v>24</v>
      </c>
      <c r="M9" s="9" t="s">
        <v>53</v>
      </c>
      <c r="N9" s="9">
        <v>223</v>
      </c>
      <c r="O9" s="9">
        <v>224</v>
      </c>
      <c r="P9" s="9">
        <v>234</v>
      </c>
      <c r="Q9" s="9">
        <v>82</v>
      </c>
      <c r="R9" s="9">
        <f t="shared" ref="R9:U9" si="7">R8</f>
        <v>17</v>
      </c>
      <c r="S9" s="9">
        <f t="shared" si="7"/>
        <v>19</v>
      </c>
      <c r="T9" s="9">
        <f t="shared" si="7"/>
        <v>0</v>
      </c>
      <c r="U9" s="10">
        <f t="shared" si="7"/>
        <v>0</v>
      </c>
    </row>
    <row r="10" spans="1:23" x14ac:dyDescent="0.2">
      <c r="A10" s="8" t="s">
        <v>54</v>
      </c>
      <c r="B10" s="9" t="str">
        <f t="shared" si="0"/>
        <v>Amygdalan Arm +8</v>
      </c>
      <c r="C10" s="9">
        <v>144</v>
      </c>
      <c r="D10" s="9">
        <v>0</v>
      </c>
      <c r="E10" s="9">
        <v>72</v>
      </c>
      <c r="F10" s="9">
        <v>0</v>
      </c>
      <c r="G10" s="9">
        <v>0</v>
      </c>
      <c r="H10" s="9">
        <v>0</v>
      </c>
      <c r="I10" s="9">
        <v>0</v>
      </c>
      <c r="J10" s="9" t="s">
        <v>55</v>
      </c>
      <c r="K10" s="9" t="s">
        <v>56</v>
      </c>
      <c r="L10" s="9" t="s">
        <v>24</v>
      </c>
      <c r="M10" s="9" t="s">
        <v>57</v>
      </c>
      <c r="N10" s="9">
        <v>223</v>
      </c>
      <c r="O10" s="9">
        <v>224</v>
      </c>
      <c r="P10" s="9">
        <v>234</v>
      </c>
      <c r="Q10" s="9">
        <v>88</v>
      </c>
      <c r="R10" s="9">
        <f t="shared" ref="R10:U10" si="8">R9</f>
        <v>17</v>
      </c>
      <c r="S10" s="9">
        <f t="shared" si="8"/>
        <v>19</v>
      </c>
      <c r="T10" s="9">
        <f t="shared" si="8"/>
        <v>0</v>
      </c>
      <c r="U10" s="10">
        <f t="shared" si="8"/>
        <v>0</v>
      </c>
    </row>
    <row r="11" spans="1:23" x14ac:dyDescent="0.2">
      <c r="A11" s="8" t="s">
        <v>58</v>
      </c>
      <c r="B11" s="9" t="str">
        <f t="shared" si="0"/>
        <v>Amygdalan Arm +9</v>
      </c>
      <c r="C11" s="9">
        <v>152</v>
      </c>
      <c r="D11" s="9">
        <v>0</v>
      </c>
      <c r="E11" s="9">
        <v>76</v>
      </c>
      <c r="F11" s="9">
        <v>0</v>
      </c>
      <c r="G11" s="9">
        <v>0</v>
      </c>
      <c r="H11" s="9">
        <v>0</v>
      </c>
      <c r="I11" s="9">
        <v>0</v>
      </c>
      <c r="J11" s="9" t="s">
        <v>59</v>
      </c>
      <c r="K11" s="9" t="s">
        <v>60</v>
      </c>
      <c r="L11" s="9" t="s">
        <v>24</v>
      </c>
      <c r="M11" s="9" t="s">
        <v>61</v>
      </c>
      <c r="N11" s="9">
        <v>223</v>
      </c>
      <c r="O11" s="9">
        <v>224</v>
      </c>
      <c r="P11" s="9">
        <v>234</v>
      </c>
      <c r="Q11" s="9">
        <v>94</v>
      </c>
      <c r="R11" s="9">
        <f t="shared" ref="R11:U11" si="9">R10</f>
        <v>17</v>
      </c>
      <c r="S11" s="9">
        <f t="shared" si="9"/>
        <v>19</v>
      </c>
      <c r="T11" s="9">
        <f t="shared" si="9"/>
        <v>0</v>
      </c>
      <c r="U11" s="10">
        <f t="shared" si="9"/>
        <v>0</v>
      </c>
    </row>
    <row r="12" spans="1:23" x14ac:dyDescent="0.2">
      <c r="A12" s="11" t="s">
        <v>62</v>
      </c>
      <c r="B12" s="12" t="str">
        <f t="shared" si="0"/>
        <v>Amygdalan Arm +10</v>
      </c>
      <c r="C12" s="12">
        <v>160</v>
      </c>
      <c r="D12" s="12">
        <v>0</v>
      </c>
      <c r="E12" s="12">
        <v>80</v>
      </c>
      <c r="F12" s="12">
        <v>0</v>
      </c>
      <c r="G12" s="12">
        <v>0</v>
      </c>
      <c r="H12" s="12">
        <v>0</v>
      </c>
      <c r="I12" s="12">
        <v>0</v>
      </c>
      <c r="J12" s="12" t="s">
        <v>63</v>
      </c>
      <c r="K12" s="9" t="s">
        <v>64</v>
      </c>
      <c r="L12" s="12" t="s">
        <v>24</v>
      </c>
      <c r="M12" s="9" t="s">
        <v>27</v>
      </c>
      <c r="N12" s="12">
        <v>223</v>
      </c>
      <c r="O12" s="12">
        <v>224</v>
      </c>
      <c r="P12" s="12">
        <v>234</v>
      </c>
      <c r="Q12" s="12">
        <v>100</v>
      </c>
      <c r="R12" s="12">
        <f t="shared" ref="R12:U12" si="10">R11</f>
        <v>17</v>
      </c>
      <c r="S12" s="12">
        <f t="shared" si="10"/>
        <v>19</v>
      </c>
      <c r="T12" s="12">
        <f t="shared" si="10"/>
        <v>0</v>
      </c>
      <c r="U12" s="13">
        <f t="shared" si="10"/>
        <v>0</v>
      </c>
    </row>
    <row r="13" spans="1:23" x14ac:dyDescent="0.2">
      <c r="A13" s="4" t="s">
        <v>20</v>
      </c>
      <c r="B13" s="5" t="s">
        <v>65</v>
      </c>
      <c r="C13" s="5">
        <v>75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 t="s">
        <v>66</v>
      </c>
      <c r="K13" s="5" t="s">
        <v>64</v>
      </c>
      <c r="L13" s="5" t="s">
        <v>24</v>
      </c>
      <c r="M13" s="5" t="s">
        <v>67</v>
      </c>
      <c r="N13" s="5">
        <v>223</v>
      </c>
      <c r="O13" s="5">
        <v>224</v>
      </c>
      <c r="P13" s="9">
        <v>234</v>
      </c>
      <c r="Q13" s="5">
        <v>25</v>
      </c>
      <c r="R13" s="6">
        <v>14</v>
      </c>
      <c r="S13" s="6">
        <v>12</v>
      </c>
      <c r="T13" s="6">
        <v>0</v>
      </c>
      <c r="U13" s="7">
        <v>0</v>
      </c>
      <c r="W13" s="14"/>
    </row>
    <row r="14" spans="1:23" x14ac:dyDescent="0.2">
      <c r="A14" s="8" t="s">
        <v>26</v>
      </c>
      <c r="B14" s="9" t="str">
        <f t="shared" ref="B14:B23" si="11">B$13 &amp; " +" &amp; A14</f>
        <v>Beast Claw +1</v>
      </c>
      <c r="C14" s="9">
        <f t="shared" ref="C14:C22" si="12">C13+7</f>
        <v>82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 t="s">
        <v>68</v>
      </c>
      <c r="K14" s="9" t="s">
        <v>69</v>
      </c>
      <c r="L14" s="9" t="s">
        <v>24</v>
      </c>
      <c r="M14" s="9" t="s">
        <v>70</v>
      </c>
      <c r="N14" s="9">
        <v>223</v>
      </c>
      <c r="O14" s="9">
        <v>224</v>
      </c>
      <c r="P14" s="9">
        <v>234</v>
      </c>
      <c r="Q14" s="9">
        <f t="shared" ref="Q14:Q23" si="13">Q13+1</f>
        <v>26</v>
      </c>
      <c r="R14" s="9">
        <f t="shared" ref="R14:U14" si="14">R13</f>
        <v>14</v>
      </c>
      <c r="S14" s="9">
        <f t="shared" si="14"/>
        <v>12</v>
      </c>
      <c r="T14" s="9">
        <f t="shared" si="14"/>
        <v>0</v>
      </c>
      <c r="U14" s="10">
        <f t="shared" si="14"/>
        <v>0</v>
      </c>
      <c r="W14" s="14"/>
    </row>
    <row r="15" spans="1:23" x14ac:dyDescent="0.2">
      <c r="A15" s="8" t="s">
        <v>30</v>
      </c>
      <c r="B15" s="9" t="str">
        <f t="shared" si="11"/>
        <v>Beast Claw +2</v>
      </c>
      <c r="C15" s="9">
        <f t="shared" si="12"/>
        <v>89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 t="s">
        <v>71</v>
      </c>
      <c r="K15" s="9" t="s">
        <v>72</v>
      </c>
      <c r="L15" s="9" t="s">
        <v>24</v>
      </c>
      <c r="M15" s="9" t="s">
        <v>73</v>
      </c>
      <c r="N15" s="9">
        <v>223</v>
      </c>
      <c r="O15" s="9">
        <v>224</v>
      </c>
      <c r="P15" s="9">
        <v>234</v>
      </c>
      <c r="Q15" s="9">
        <f t="shared" si="13"/>
        <v>27</v>
      </c>
      <c r="R15" s="9">
        <f t="shared" ref="R15:U15" si="15">R14</f>
        <v>14</v>
      </c>
      <c r="S15" s="9">
        <f t="shared" si="15"/>
        <v>12</v>
      </c>
      <c r="T15" s="9">
        <f t="shared" si="15"/>
        <v>0</v>
      </c>
      <c r="U15" s="10">
        <f t="shared" si="15"/>
        <v>0</v>
      </c>
      <c r="W15" s="14"/>
    </row>
    <row r="16" spans="1:23" x14ac:dyDescent="0.2">
      <c r="A16" s="8" t="s">
        <v>34</v>
      </c>
      <c r="B16" s="9" t="str">
        <f t="shared" si="11"/>
        <v>Beast Claw +3</v>
      </c>
      <c r="C16" s="9">
        <f t="shared" si="12"/>
        <v>96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 t="s">
        <v>74</v>
      </c>
      <c r="K16" s="9" t="s">
        <v>75</v>
      </c>
      <c r="L16" s="9" t="s">
        <v>24</v>
      </c>
      <c r="M16" s="9" t="s">
        <v>66</v>
      </c>
      <c r="N16" s="9">
        <v>223</v>
      </c>
      <c r="O16" s="9">
        <v>224</v>
      </c>
      <c r="P16" s="9">
        <v>234</v>
      </c>
      <c r="Q16" s="9">
        <f t="shared" si="13"/>
        <v>28</v>
      </c>
      <c r="R16" s="9">
        <f t="shared" ref="R16:U16" si="16">R15</f>
        <v>14</v>
      </c>
      <c r="S16" s="9">
        <f t="shared" si="16"/>
        <v>12</v>
      </c>
      <c r="T16" s="9">
        <f t="shared" si="16"/>
        <v>0</v>
      </c>
      <c r="U16" s="10">
        <f t="shared" si="16"/>
        <v>0</v>
      </c>
      <c r="W16" s="14"/>
    </row>
    <row r="17" spans="1:23" x14ac:dyDescent="0.2">
      <c r="A17" s="8" t="s">
        <v>38</v>
      </c>
      <c r="B17" s="9" t="str">
        <f t="shared" si="11"/>
        <v>Beast Claw +4</v>
      </c>
      <c r="C17" s="9">
        <f t="shared" si="12"/>
        <v>103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 t="s">
        <v>76</v>
      </c>
      <c r="K17" s="9" t="s">
        <v>77</v>
      </c>
      <c r="L17" s="9" t="s">
        <v>24</v>
      </c>
      <c r="M17" s="9" t="s">
        <v>68</v>
      </c>
      <c r="N17" s="9">
        <v>223</v>
      </c>
      <c r="O17" s="9">
        <v>224</v>
      </c>
      <c r="P17" s="9">
        <v>234</v>
      </c>
      <c r="Q17" s="9">
        <f t="shared" si="13"/>
        <v>29</v>
      </c>
      <c r="R17" s="9">
        <f t="shared" ref="R17:U17" si="17">R16</f>
        <v>14</v>
      </c>
      <c r="S17" s="9">
        <f t="shared" si="17"/>
        <v>12</v>
      </c>
      <c r="T17" s="9">
        <f t="shared" si="17"/>
        <v>0</v>
      </c>
      <c r="U17" s="10">
        <f t="shared" si="17"/>
        <v>0</v>
      </c>
      <c r="W17" s="14"/>
    </row>
    <row r="18" spans="1:23" x14ac:dyDescent="0.2">
      <c r="A18" s="8" t="s">
        <v>42</v>
      </c>
      <c r="B18" s="9" t="str">
        <f t="shared" si="11"/>
        <v>Beast Claw +5</v>
      </c>
      <c r="C18" s="9">
        <f t="shared" si="12"/>
        <v>110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 t="s">
        <v>41</v>
      </c>
      <c r="K18" s="9" t="s">
        <v>78</v>
      </c>
      <c r="L18" s="9" t="s">
        <v>24</v>
      </c>
      <c r="M18" s="9" t="s">
        <v>71</v>
      </c>
      <c r="N18" s="9">
        <v>223</v>
      </c>
      <c r="O18" s="9">
        <v>224</v>
      </c>
      <c r="P18" s="9">
        <v>234</v>
      </c>
      <c r="Q18" s="9">
        <f t="shared" si="13"/>
        <v>30</v>
      </c>
      <c r="R18" s="9">
        <f t="shared" ref="R18:U18" si="18">R17</f>
        <v>14</v>
      </c>
      <c r="S18" s="9">
        <f t="shared" si="18"/>
        <v>12</v>
      </c>
      <c r="T18" s="9">
        <f t="shared" si="18"/>
        <v>0</v>
      </c>
      <c r="U18" s="10">
        <f t="shared" si="18"/>
        <v>0</v>
      </c>
      <c r="W18" s="14"/>
    </row>
    <row r="19" spans="1:23" x14ac:dyDescent="0.2">
      <c r="A19" s="8" t="s">
        <v>46</v>
      </c>
      <c r="B19" s="9" t="str">
        <f t="shared" si="11"/>
        <v>Beast Claw +6</v>
      </c>
      <c r="C19" s="9">
        <f t="shared" si="12"/>
        <v>117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 t="s">
        <v>45</v>
      </c>
      <c r="K19" s="9" t="s">
        <v>79</v>
      </c>
      <c r="L19" s="9" t="s">
        <v>24</v>
      </c>
      <c r="M19" s="9" t="s">
        <v>33</v>
      </c>
      <c r="N19" s="9">
        <v>223</v>
      </c>
      <c r="O19" s="9">
        <v>224</v>
      </c>
      <c r="P19" s="9">
        <v>234</v>
      </c>
      <c r="Q19" s="9">
        <f t="shared" si="13"/>
        <v>31</v>
      </c>
      <c r="R19" s="9">
        <f t="shared" ref="R19:U19" si="19">R18</f>
        <v>14</v>
      </c>
      <c r="S19" s="9">
        <f t="shared" si="19"/>
        <v>12</v>
      </c>
      <c r="T19" s="9">
        <f t="shared" si="19"/>
        <v>0</v>
      </c>
      <c r="U19" s="10">
        <f t="shared" si="19"/>
        <v>0</v>
      </c>
      <c r="W19" s="14"/>
    </row>
    <row r="20" spans="1:23" x14ac:dyDescent="0.2">
      <c r="A20" s="8" t="s">
        <v>50</v>
      </c>
      <c r="B20" s="9" t="str">
        <f t="shared" si="11"/>
        <v>Beast Claw +7</v>
      </c>
      <c r="C20" s="9">
        <f t="shared" si="12"/>
        <v>124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 t="s">
        <v>49</v>
      </c>
      <c r="K20" s="9" t="s">
        <v>80</v>
      </c>
      <c r="L20" s="9" t="s">
        <v>24</v>
      </c>
      <c r="M20" s="9" t="s">
        <v>37</v>
      </c>
      <c r="N20" s="9">
        <v>223</v>
      </c>
      <c r="O20" s="9">
        <v>224</v>
      </c>
      <c r="P20" s="9">
        <v>234</v>
      </c>
      <c r="Q20" s="9">
        <f t="shared" si="13"/>
        <v>32</v>
      </c>
      <c r="R20" s="9">
        <f t="shared" ref="R20:U20" si="20">R19</f>
        <v>14</v>
      </c>
      <c r="S20" s="9">
        <f t="shared" si="20"/>
        <v>12</v>
      </c>
      <c r="T20" s="9">
        <f t="shared" si="20"/>
        <v>0</v>
      </c>
      <c r="U20" s="10">
        <f t="shared" si="20"/>
        <v>0</v>
      </c>
      <c r="W20" s="14"/>
    </row>
    <row r="21" spans="1:23" x14ac:dyDescent="0.2">
      <c r="A21" s="8" t="s">
        <v>54</v>
      </c>
      <c r="B21" s="9" t="str">
        <f t="shared" si="11"/>
        <v>Beast Claw +8</v>
      </c>
      <c r="C21" s="9">
        <f t="shared" si="12"/>
        <v>131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 t="s">
        <v>53</v>
      </c>
      <c r="K21" s="9" t="s">
        <v>81</v>
      </c>
      <c r="L21" s="9" t="s">
        <v>24</v>
      </c>
      <c r="M21" s="9" t="s">
        <v>76</v>
      </c>
      <c r="N21" s="9">
        <v>223</v>
      </c>
      <c r="O21" s="9">
        <v>224</v>
      </c>
      <c r="P21" s="9">
        <v>234</v>
      </c>
      <c r="Q21" s="9">
        <f t="shared" si="13"/>
        <v>33</v>
      </c>
      <c r="R21" s="9">
        <f t="shared" ref="R21:U21" si="21">R20</f>
        <v>14</v>
      </c>
      <c r="S21" s="9">
        <f t="shared" si="21"/>
        <v>12</v>
      </c>
      <c r="T21" s="9">
        <f t="shared" si="21"/>
        <v>0</v>
      </c>
      <c r="U21" s="10">
        <f t="shared" si="21"/>
        <v>0</v>
      </c>
      <c r="W21" s="14"/>
    </row>
    <row r="22" spans="1:23" x14ac:dyDescent="0.2">
      <c r="A22" s="8" t="s">
        <v>58</v>
      </c>
      <c r="B22" s="9" t="str">
        <f t="shared" si="11"/>
        <v>Beast Claw +9</v>
      </c>
      <c r="C22" s="9">
        <f t="shared" si="12"/>
        <v>138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 t="s">
        <v>57</v>
      </c>
      <c r="K22" s="9" t="s">
        <v>82</v>
      </c>
      <c r="L22" s="9" t="s">
        <v>24</v>
      </c>
      <c r="M22" s="9" t="s">
        <v>41</v>
      </c>
      <c r="N22" s="9">
        <v>223</v>
      </c>
      <c r="O22" s="9">
        <v>224</v>
      </c>
      <c r="P22" s="9">
        <v>234</v>
      </c>
      <c r="Q22" s="9">
        <f t="shared" si="13"/>
        <v>34</v>
      </c>
      <c r="R22" s="9">
        <f t="shared" ref="R22:U22" si="22">R21</f>
        <v>14</v>
      </c>
      <c r="S22" s="9">
        <f t="shared" si="22"/>
        <v>12</v>
      </c>
      <c r="T22" s="9">
        <f t="shared" si="22"/>
        <v>0</v>
      </c>
      <c r="U22" s="10">
        <f t="shared" si="22"/>
        <v>0</v>
      </c>
      <c r="W22" s="14"/>
    </row>
    <row r="23" spans="1:23" x14ac:dyDescent="0.2">
      <c r="A23" s="11" t="s">
        <v>62</v>
      </c>
      <c r="B23" s="9" t="str">
        <f t="shared" si="11"/>
        <v>Beast Claw +10</v>
      </c>
      <c r="C23" s="9">
        <v>150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 t="s">
        <v>22</v>
      </c>
      <c r="K23" s="12" t="s">
        <v>67</v>
      </c>
      <c r="L23" s="12" t="s">
        <v>24</v>
      </c>
      <c r="M23" s="12" t="s">
        <v>45</v>
      </c>
      <c r="N23" s="12">
        <v>223</v>
      </c>
      <c r="O23" s="12">
        <v>224</v>
      </c>
      <c r="P23" s="12">
        <v>234</v>
      </c>
      <c r="Q23" s="9">
        <f t="shared" si="13"/>
        <v>35</v>
      </c>
      <c r="R23" s="12">
        <f t="shared" ref="R23:U23" si="23">R22</f>
        <v>14</v>
      </c>
      <c r="S23" s="12">
        <f t="shared" si="23"/>
        <v>12</v>
      </c>
      <c r="T23" s="12">
        <f t="shared" si="23"/>
        <v>0</v>
      </c>
      <c r="U23" s="13">
        <f t="shared" si="23"/>
        <v>0</v>
      </c>
      <c r="W23" s="14"/>
    </row>
    <row r="24" spans="1:23" x14ac:dyDescent="0.2">
      <c r="A24" s="4" t="s">
        <v>20</v>
      </c>
      <c r="B24" s="5" t="s">
        <v>83</v>
      </c>
      <c r="C24" s="5">
        <f>92</f>
        <v>92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 t="s">
        <v>66</v>
      </c>
      <c r="K24" s="5" t="s">
        <v>84</v>
      </c>
      <c r="L24" s="5" t="s">
        <v>24</v>
      </c>
      <c r="M24" s="5" t="s">
        <v>72</v>
      </c>
      <c r="N24" s="5">
        <v>223</v>
      </c>
      <c r="O24" s="5">
        <v>224</v>
      </c>
      <c r="P24" s="9">
        <v>344</v>
      </c>
      <c r="Q24" s="5">
        <v>30</v>
      </c>
      <c r="R24" s="6">
        <v>11</v>
      </c>
      <c r="S24" s="6">
        <v>9</v>
      </c>
      <c r="T24" s="6">
        <v>0</v>
      </c>
      <c r="U24" s="7">
        <v>0</v>
      </c>
    </row>
    <row r="25" spans="1:23" x14ac:dyDescent="0.2">
      <c r="A25" s="8" t="s">
        <v>26</v>
      </c>
      <c r="B25" s="9" t="str">
        <f t="shared" ref="B25:B34" si="24">B$24 &amp; " +" &amp; A25</f>
        <v>Beast Cutter +1</v>
      </c>
      <c r="C25" s="9">
        <f t="shared" ref="C25:C33" si="25">C24+9</f>
        <v>101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 t="s">
        <v>68</v>
      </c>
      <c r="K25" s="9" t="s">
        <v>85</v>
      </c>
      <c r="L25" s="9" t="s">
        <v>24</v>
      </c>
      <c r="M25" s="9" t="s">
        <v>77</v>
      </c>
      <c r="N25" s="9">
        <v>223</v>
      </c>
      <c r="O25" s="9">
        <v>224</v>
      </c>
      <c r="P25" s="9">
        <v>344</v>
      </c>
      <c r="Q25" s="9">
        <f t="shared" ref="Q25:Q34" si="26">Q24+2</f>
        <v>32</v>
      </c>
      <c r="R25" s="9">
        <f t="shared" ref="R25:U25" si="27">R24</f>
        <v>11</v>
      </c>
      <c r="S25" s="9">
        <f t="shared" si="27"/>
        <v>9</v>
      </c>
      <c r="T25" s="9">
        <f t="shared" si="27"/>
        <v>0</v>
      </c>
      <c r="U25" s="10">
        <f t="shared" si="27"/>
        <v>0</v>
      </c>
    </row>
    <row r="26" spans="1:23" x14ac:dyDescent="0.2">
      <c r="A26" s="8" t="s">
        <v>30</v>
      </c>
      <c r="B26" s="9" t="str">
        <f t="shared" si="24"/>
        <v>Beast Cutter +2</v>
      </c>
      <c r="C26" s="9">
        <f t="shared" si="25"/>
        <v>110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 t="s">
        <v>71</v>
      </c>
      <c r="K26" s="9" t="s">
        <v>86</v>
      </c>
      <c r="L26" s="9" t="s">
        <v>24</v>
      </c>
      <c r="M26" s="9" t="s">
        <v>79</v>
      </c>
      <c r="N26" s="9">
        <v>223</v>
      </c>
      <c r="O26" s="9">
        <v>224</v>
      </c>
      <c r="P26" s="9">
        <v>344</v>
      </c>
      <c r="Q26" s="9">
        <f t="shared" si="26"/>
        <v>34</v>
      </c>
      <c r="R26" s="9">
        <f t="shared" ref="R26:U26" si="28">R25</f>
        <v>11</v>
      </c>
      <c r="S26" s="9">
        <f t="shared" si="28"/>
        <v>9</v>
      </c>
      <c r="T26" s="9">
        <f t="shared" si="28"/>
        <v>0</v>
      </c>
      <c r="U26" s="10">
        <f t="shared" si="28"/>
        <v>0</v>
      </c>
    </row>
    <row r="27" spans="1:23" x14ac:dyDescent="0.2">
      <c r="A27" s="8" t="s">
        <v>34</v>
      </c>
      <c r="B27" s="9" t="str">
        <f t="shared" si="24"/>
        <v>Beast Cutter +3</v>
      </c>
      <c r="C27" s="9">
        <f t="shared" si="25"/>
        <v>119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 t="s">
        <v>74</v>
      </c>
      <c r="K27" s="9" t="s">
        <v>28</v>
      </c>
      <c r="L27" s="9" t="s">
        <v>24</v>
      </c>
      <c r="M27" s="9" t="s">
        <v>82</v>
      </c>
      <c r="N27" s="9">
        <v>223</v>
      </c>
      <c r="O27" s="9">
        <v>224</v>
      </c>
      <c r="P27" s="9">
        <v>344</v>
      </c>
      <c r="Q27" s="9">
        <f t="shared" si="26"/>
        <v>36</v>
      </c>
      <c r="R27" s="9">
        <f t="shared" ref="R27:U27" si="29">R26</f>
        <v>11</v>
      </c>
      <c r="S27" s="9">
        <f t="shared" si="29"/>
        <v>9</v>
      </c>
      <c r="T27" s="9">
        <f t="shared" si="29"/>
        <v>0</v>
      </c>
      <c r="U27" s="10">
        <f t="shared" si="29"/>
        <v>0</v>
      </c>
    </row>
    <row r="28" spans="1:23" x14ac:dyDescent="0.2">
      <c r="A28" s="8" t="s">
        <v>38</v>
      </c>
      <c r="B28" s="9" t="str">
        <f t="shared" si="24"/>
        <v>Beast Cutter +4</v>
      </c>
      <c r="C28" s="9">
        <f t="shared" si="25"/>
        <v>128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 t="s">
        <v>76</v>
      </c>
      <c r="K28" s="9" t="s">
        <v>36</v>
      </c>
      <c r="L28" s="9" t="s">
        <v>24</v>
      </c>
      <c r="M28" s="9" t="s">
        <v>87</v>
      </c>
      <c r="N28" s="9">
        <v>223</v>
      </c>
      <c r="O28" s="9">
        <v>224</v>
      </c>
      <c r="P28" s="9">
        <v>344</v>
      </c>
      <c r="Q28" s="9">
        <f t="shared" si="26"/>
        <v>38</v>
      </c>
      <c r="R28" s="9">
        <f t="shared" ref="R28:U28" si="30">R27</f>
        <v>11</v>
      </c>
      <c r="S28" s="9">
        <f t="shared" si="30"/>
        <v>9</v>
      </c>
      <c r="T28" s="9">
        <f t="shared" si="30"/>
        <v>0</v>
      </c>
      <c r="U28" s="10">
        <f t="shared" si="30"/>
        <v>0</v>
      </c>
    </row>
    <row r="29" spans="1:23" x14ac:dyDescent="0.2">
      <c r="A29" s="8" t="s">
        <v>42</v>
      </c>
      <c r="B29" s="9" t="str">
        <f t="shared" si="24"/>
        <v>Beast Cutter +5</v>
      </c>
      <c r="C29" s="9">
        <f t="shared" si="25"/>
        <v>137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 t="s">
        <v>41</v>
      </c>
      <c r="K29" s="9" t="s">
        <v>44</v>
      </c>
      <c r="L29" s="9" t="s">
        <v>24</v>
      </c>
      <c r="M29" s="9" t="s">
        <v>88</v>
      </c>
      <c r="N29" s="9">
        <v>223</v>
      </c>
      <c r="O29" s="9">
        <v>224</v>
      </c>
      <c r="P29" s="9">
        <v>344</v>
      </c>
      <c r="Q29" s="9">
        <f t="shared" si="26"/>
        <v>40</v>
      </c>
      <c r="R29" s="9">
        <f t="shared" ref="R29:U29" si="31">R28</f>
        <v>11</v>
      </c>
      <c r="S29" s="9">
        <f t="shared" si="31"/>
        <v>9</v>
      </c>
      <c r="T29" s="9">
        <f t="shared" si="31"/>
        <v>0</v>
      </c>
      <c r="U29" s="10">
        <f t="shared" si="31"/>
        <v>0</v>
      </c>
    </row>
    <row r="30" spans="1:23" x14ac:dyDescent="0.2">
      <c r="A30" s="8" t="s">
        <v>46</v>
      </c>
      <c r="B30" s="9" t="str">
        <f t="shared" si="24"/>
        <v>Beast Cutter +6</v>
      </c>
      <c r="C30" s="9">
        <f t="shared" si="25"/>
        <v>146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 t="s">
        <v>45</v>
      </c>
      <c r="K30" s="9" t="s">
        <v>52</v>
      </c>
      <c r="L30" s="9" t="s">
        <v>24</v>
      </c>
      <c r="M30" s="9" t="s">
        <v>66</v>
      </c>
      <c r="N30" s="9">
        <v>223</v>
      </c>
      <c r="O30" s="9">
        <v>224</v>
      </c>
      <c r="P30" s="9">
        <v>344</v>
      </c>
      <c r="Q30" s="9">
        <f t="shared" si="26"/>
        <v>42</v>
      </c>
      <c r="R30" s="9">
        <f t="shared" ref="R30:U30" si="32">R29</f>
        <v>11</v>
      </c>
      <c r="S30" s="9">
        <f t="shared" si="32"/>
        <v>9</v>
      </c>
      <c r="T30" s="9">
        <f t="shared" si="32"/>
        <v>0</v>
      </c>
      <c r="U30" s="10">
        <f t="shared" si="32"/>
        <v>0</v>
      </c>
    </row>
    <row r="31" spans="1:23" x14ac:dyDescent="0.2">
      <c r="A31" s="8" t="s">
        <v>50</v>
      </c>
      <c r="B31" s="9" t="str">
        <f t="shared" si="24"/>
        <v>Beast Cutter +7</v>
      </c>
      <c r="C31" s="9">
        <f t="shared" si="25"/>
        <v>155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 t="s">
        <v>49</v>
      </c>
      <c r="K31" s="9" t="s">
        <v>60</v>
      </c>
      <c r="L31" s="9" t="s">
        <v>24</v>
      </c>
      <c r="M31" s="9" t="s">
        <v>68</v>
      </c>
      <c r="N31" s="9">
        <v>223</v>
      </c>
      <c r="O31" s="9">
        <v>224</v>
      </c>
      <c r="P31" s="9">
        <v>344</v>
      </c>
      <c r="Q31" s="9">
        <f t="shared" si="26"/>
        <v>44</v>
      </c>
      <c r="R31" s="9">
        <f t="shared" ref="R31:U31" si="33">R30</f>
        <v>11</v>
      </c>
      <c r="S31" s="9">
        <f t="shared" si="33"/>
        <v>9</v>
      </c>
      <c r="T31" s="9">
        <f t="shared" si="33"/>
        <v>0</v>
      </c>
      <c r="U31" s="10">
        <f t="shared" si="33"/>
        <v>0</v>
      </c>
    </row>
    <row r="32" spans="1:23" x14ac:dyDescent="0.2">
      <c r="A32" s="8" t="s">
        <v>54</v>
      </c>
      <c r="B32" s="9" t="str">
        <f t="shared" si="24"/>
        <v>Beast Cutter +8</v>
      </c>
      <c r="C32" s="9">
        <f t="shared" si="25"/>
        <v>164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 t="s">
        <v>53</v>
      </c>
      <c r="K32" s="9" t="s">
        <v>69</v>
      </c>
      <c r="L32" s="9" t="s">
        <v>24</v>
      </c>
      <c r="M32" s="9" t="s">
        <v>33</v>
      </c>
      <c r="N32" s="9">
        <v>223</v>
      </c>
      <c r="O32" s="9">
        <v>224</v>
      </c>
      <c r="P32" s="9">
        <v>344</v>
      </c>
      <c r="Q32" s="9">
        <f t="shared" si="26"/>
        <v>46</v>
      </c>
      <c r="R32" s="9">
        <f t="shared" ref="R32:U32" si="34">R31</f>
        <v>11</v>
      </c>
      <c r="S32" s="9">
        <f t="shared" si="34"/>
        <v>9</v>
      </c>
      <c r="T32" s="9">
        <f t="shared" si="34"/>
        <v>0</v>
      </c>
      <c r="U32" s="10">
        <f t="shared" si="34"/>
        <v>0</v>
      </c>
    </row>
    <row r="33" spans="1:21" x14ac:dyDescent="0.2">
      <c r="A33" s="8" t="s">
        <v>58</v>
      </c>
      <c r="B33" s="9" t="str">
        <f t="shared" si="24"/>
        <v>Beast Cutter +9</v>
      </c>
      <c r="C33" s="9">
        <f t="shared" si="25"/>
        <v>173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 t="s">
        <v>57</v>
      </c>
      <c r="K33" s="9" t="s">
        <v>75</v>
      </c>
      <c r="L33" s="9" t="s">
        <v>24</v>
      </c>
      <c r="M33" s="9" t="s">
        <v>37</v>
      </c>
      <c r="N33" s="9">
        <v>223</v>
      </c>
      <c r="O33" s="9">
        <v>224</v>
      </c>
      <c r="P33" s="9">
        <v>344</v>
      </c>
      <c r="Q33" s="9">
        <f t="shared" si="26"/>
        <v>48</v>
      </c>
      <c r="R33" s="9">
        <f t="shared" ref="R33:U33" si="35">R32</f>
        <v>11</v>
      </c>
      <c r="S33" s="9">
        <f t="shared" si="35"/>
        <v>9</v>
      </c>
      <c r="T33" s="9">
        <f t="shared" si="35"/>
        <v>0</v>
      </c>
      <c r="U33" s="10">
        <f t="shared" si="35"/>
        <v>0</v>
      </c>
    </row>
    <row r="34" spans="1:21" x14ac:dyDescent="0.2">
      <c r="A34" s="11" t="s">
        <v>62</v>
      </c>
      <c r="B34" s="9" t="str">
        <f t="shared" si="24"/>
        <v>Beast Cutter +10</v>
      </c>
      <c r="C34" s="9">
        <v>184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 t="s">
        <v>22</v>
      </c>
      <c r="K34" s="12" t="s">
        <v>78</v>
      </c>
      <c r="L34" s="12" t="s">
        <v>24</v>
      </c>
      <c r="M34" s="12" t="s">
        <v>89</v>
      </c>
      <c r="N34" s="12">
        <v>223</v>
      </c>
      <c r="O34" s="12">
        <v>224</v>
      </c>
      <c r="P34" s="12">
        <v>344</v>
      </c>
      <c r="Q34" s="9">
        <f t="shared" si="26"/>
        <v>50</v>
      </c>
      <c r="R34" s="12">
        <f t="shared" ref="R34:U34" si="36">R33</f>
        <v>11</v>
      </c>
      <c r="S34" s="12">
        <f t="shared" si="36"/>
        <v>9</v>
      </c>
      <c r="T34" s="12">
        <f t="shared" si="36"/>
        <v>0</v>
      </c>
      <c r="U34" s="13">
        <f t="shared" si="36"/>
        <v>0</v>
      </c>
    </row>
    <row r="35" spans="1:21" x14ac:dyDescent="0.2">
      <c r="A35" s="4" t="s">
        <v>20</v>
      </c>
      <c r="B35" s="5" t="s">
        <v>90</v>
      </c>
      <c r="C35" s="5">
        <v>90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 t="s">
        <v>44</v>
      </c>
      <c r="K35" s="5" t="s">
        <v>66</v>
      </c>
      <c r="L35" s="5" t="s">
        <v>24</v>
      </c>
      <c r="M35" s="5" t="s">
        <v>81</v>
      </c>
      <c r="N35" s="5">
        <v>224</v>
      </c>
      <c r="O35" s="5">
        <v>224</v>
      </c>
      <c r="P35" s="9">
        <v>234</v>
      </c>
      <c r="Q35" s="5">
        <v>30</v>
      </c>
      <c r="R35" s="6">
        <v>9</v>
      </c>
      <c r="S35" s="6">
        <v>11</v>
      </c>
      <c r="T35" s="6">
        <v>0</v>
      </c>
      <c r="U35" s="7">
        <v>0</v>
      </c>
    </row>
    <row r="36" spans="1:21" x14ac:dyDescent="0.2">
      <c r="A36" s="8" t="s">
        <v>26</v>
      </c>
      <c r="B36" s="9" t="str">
        <f t="shared" ref="B36:B45" si="37">B$35 &amp; " +" &amp; A36</f>
        <v>Beasthunter Saif +1</v>
      </c>
      <c r="C36" s="9">
        <v>99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 t="s">
        <v>48</v>
      </c>
      <c r="K36" s="9" t="s">
        <v>29</v>
      </c>
      <c r="L36" s="9" t="s">
        <v>24</v>
      </c>
      <c r="M36" s="9" t="s">
        <v>67</v>
      </c>
      <c r="N36" s="9">
        <v>224</v>
      </c>
      <c r="O36" s="9">
        <v>224</v>
      </c>
      <c r="P36" s="9">
        <v>234</v>
      </c>
      <c r="Q36" s="9">
        <f t="shared" ref="Q36:Q45" si="38">Q35+2</f>
        <v>32</v>
      </c>
      <c r="R36" s="9">
        <f t="shared" ref="R36:U36" si="39">R35</f>
        <v>9</v>
      </c>
      <c r="S36" s="9">
        <f t="shared" si="39"/>
        <v>11</v>
      </c>
      <c r="T36" s="9">
        <f t="shared" si="39"/>
        <v>0</v>
      </c>
      <c r="U36" s="10">
        <f t="shared" si="39"/>
        <v>0</v>
      </c>
    </row>
    <row r="37" spans="1:21" x14ac:dyDescent="0.2">
      <c r="A37" s="8" t="s">
        <v>30</v>
      </c>
      <c r="B37" s="9" t="str">
        <f t="shared" si="37"/>
        <v>Beasthunter Saif +2</v>
      </c>
      <c r="C37" s="9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 t="s">
        <v>52</v>
      </c>
      <c r="K37" s="9" t="s">
        <v>74</v>
      </c>
      <c r="L37" s="9" t="s">
        <v>24</v>
      </c>
      <c r="M37" s="9" t="s">
        <v>70</v>
      </c>
      <c r="N37" s="9">
        <v>224</v>
      </c>
      <c r="O37" s="9">
        <v>224</v>
      </c>
      <c r="P37" s="9">
        <v>234</v>
      </c>
      <c r="Q37" s="9">
        <f t="shared" si="38"/>
        <v>34</v>
      </c>
      <c r="R37" s="9">
        <f t="shared" ref="R37:U37" si="40">R36</f>
        <v>9</v>
      </c>
      <c r="S37" s="9">
        <f t="shared" si="40"/>
        <v>11</v>
      </c>
      <c r="T37" s="9">
        <f t="shared" si="40"/>
        <v>0</v>
      </c>
      <c r="U37" s="10">
        <f t="shared" si="40"/>
        <v>0</v>
      </c>
    </row>
    <row r="38" spans="1:21" x14ac:dyDescent="0.2">
      <c r="A38" s="8" t="s">
        <v>34</v>
      </c>
      <c r="B38" s="9" t="str">
        <f t="shared" si="37"/>
        <v>Beasthunter Saif +3</v>
      </c>
      <c r="C38" s="9">
        <v>117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 t="s">
        <v>56</v>
      </c>
      <c r="K38" s="9" t="s">
        <v>89</v>
      </c>
      <c r="L38" s="9" t="s">
        <v>24</v>
      </c>
      <c r="M38" s="9" t="s">
        <v>73</v>
      </c>
      <c r="N38" s="9">
        <v>224</v>
      </c>
      <c r="O38" s="9">
        <v>224</v>
      </c>
      <c r="P38" s="9">
        <v>234</v>
      </c>
      <c r="Q38" s="9">
        <f t="shared" si="38"/>
        <v>36</v>
      </c>
      <c r="R38" s="9">
        <f t="shared" ref="R38:U38" si="41">R37</f>
        <v>9</v>
      </c>
      <c r="S38" s="9">
        <f t="shared" si="41"/>
        <v>11</v>
      </c>
      <c r="T38" s="9">
        <f t="shared" si="41"/>
        <v>0</v>
      </c>
      <c r="U38" s="10">
        <f t="shared" si="41"/>
        <v>0</v>
      </c>
    </row>
    <row r="39" spans="1:21" x14ac:dyDescent="0.2">
      <c r="A39" s="8" t="s">
        <v>38</v>
      </c>
      <c r="B39" s="9" t="str">
        <f t="shared" si="37"/>
        <v>Beasthunter Saif +4</v>
      </c>
      <c r="C39" s="9">
        <v>126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 t="s">
        <v>60</v>
      </c>
      <c r="K39" s="9" t="s">
        <v>45</v>
      </c>
      <c r="L39" s="9" t="s">
        <v>24</v>
      </c>
      <c r="M39" s="9" t="s">
        <v>25</v>
      </c>
      <c r="N39" s="9">
        <v>224</v>
      </c>
      <c r="O39" s="9">
        <v>224</v>
      </c>
      <c r="P39" s="9">
        <v>234</v>
      </c>
      <c r="Q39" s="9">
        <f t="shared" si="38"/>
        <v>38</v>
      </c>
      <c r="R39" s="9">
        <f t="shared" ref="R39:U39" si="42">R38</f>
        <v>9</v>
      </c>
      <c r="S39" s="9">
        <f t="shared" si="42"/>
        <v>11</v>
      </c>
      <c r="T39" s="9">
        <f t="shared" si="42"/>
        <v>0</v>
      </c>
      <c r="U39" s="10">
        <f t="shared" si="42"/>
        <v>0</v>
      </c>
    </row>
    <row r="40" spans="1:21" x14ac:dyDescent="0.2">
      <c r="A40" s="8" t="s">
        <v>42</v>
      </c>
      <c r="B40" s="9" t="str">
        <f t="shared" si="37"/>
        <v>Beasthunter Saif +5</v>
      </c>
      <c r="C40" s="9">
        <v>135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 t="s">
        <v>64</v>
      </c>
      <c r="K40" s="9" t="s">
        <v>91</v>
      </c>
      <c r="L40" s="9" t="s">
        <v>24</v>
      </c>
      <c r="M40" s="9" t="s">
        <v>71</v>
      </c>
      <c r="N40" s="9">
        <v>224</v>
      </c>
      <c r="O40" s="9">
        <v>224</v>
      </c>
      <c r="P40" s="9">
        <v>234</v>
      </c>
      <c r="Q40" s="9">
        <f t="shared" si="38"/>
        <v>40</v>
      </c>
      <c r="R40" s="9">
        <f t="shared" ref="R40:U40" si="43">R39</f>
        <v>9</v>
      </c>
      <c r="S40" s="9">
        <f t="shared" si="43"/>
        <v>11</v>
      </c>
      <c r="T40" s="9">
        <f t="shared" si="43"/>
        <v>0</v>
      </c>
      <c r="U40" s="10">
        <f t="shared" si="43"/>
        <v>0</v>
      </c>
    </row>
    <row r="41" spans="1:21" x14ac:dyDescent="0.2">
      <c r="A41" s="8" t="s">
        <v>46</v>
      </c>
      <c r="B41" s="9" t="str">
        <f t="shared" si="37"/>
        <v>Beasthunter Saif +6</v>
      </c>
      <c r="C41" s="9">
        <v>144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 t="s">
        <v>69</v>
      </c>
      <c r="K41" s="9" t="s">
        <v>57</v>
      </c>
      <c r="L41" s="9" t="s">
        <v>24</v>
      </c>
      <c r="M41" s="9" t="s">
        <v>74</v>
      </c>
      <c r="N41" s="9">
        <v>224</v>
      </c>
      <c r="O41" s="9">
        <v>224</v>
      </c>
      <c r="P41" s="9">
        <v>234</v>
      </c>
      <c r="Q41" s="9">
        <f t="shared" si="38"/>
        <v>42</v>
      </c>
      <c r="R41" s="9">
        <f t="shared" ref="R41:U41" si="44">R40</f>
        <v>9</v>
      </c>
      <c r="S41" s="9">
        <f t="shared" si="44"/>
        <v>11</v>
      </c>
      <c r="T41" s="9">
        <f t="shared" si="44"/>
        <v>0</v>
      </c>
      <c r="U41" s="10">
        <f t="shared" si="44"/>
        <v>0</v>
      </c>
    </row>
    <row r="42" spans="1:21" x14ac:dyDescent="0.2">
      <c r="A42" s="8" t="s">
        <v>50</v>
      </c>
      <c r="B42" s="9" t="str">
        <f t="shared" si="37"/>
        <v>Beasthunter Saif +7</v>
      </c>
      <c r="C42" s="9">
        <v>153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 t="s">
        <v>72</v>
      </c>
      <c r="K42" s="9" t="s">
        <v>61</v>
      </c>
      <c r="L42" s="9" t="s">
        <v>24</v>
      </c>
      <c r="M42" s="9" t="s">
        <v>76</v>
      </c>
      <c r="N42" s="9">
        <v>224</v>
      </c>
      <c r="O42" s="9">
        <v>224</v>
      </c>
      <c r="P42" s="9">
        <v>234</v>
      </c>
      <c r="Q42" s="9">
        <f t="shared" si="38"/>
        <v>44</v>
      </c>
      <c r="R42" s="9">
        <f t="shared" ref="R42:U42" si="45">R41</f>
        <v>9</v>
      </c>
      <c r="S42" s="9">
        <f t="shared" si="45"/>
        <v>11</v>
      </c>
      <c r="T42" s="9">
        <f t="shared" si="45"/>
        <v>0</v>
      </c>
      <c r="U42" s="10">
        <f t="shared" si="45"/>
        <v>0</v>
      </c>
    </row>
    <row r="43" spans="1:21" x14ac:dyDescent="0.2">
      <c r="A43" s="8" t="s">
        <v>54</v>
      </c>
      <c r="B43" s="9" t="str">
        <f t="shared" si="37"/>
        <v>Beasthunter Saif +8</v>
      </c>
      <c r="C43" s="9">
        <v>162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 t="s">
        <v>75</v>
      </c>
      <c r="K43" s="9" t="s">
        <v>92</v>
      </c>
      <c r="L43" s="9" t="s">
        <v>24</v>
      </c>
      <c r="M43" s="9" t="s">
        <v>41</v>
      </c>
      <c r="N43" s="9">
        <v>224</v>
      </c>
      <c r="O43" s="9">
        <v>224</v>
      </c>
      <c r="P43" s="9">
        <v>234</v>
      </c>
      <c r="Q43" s="9">
        <f t="shared" si="38"/>
        <v>46</v>
      </c>
      <c r="R43" s="9">
        <f t="shared" ref="R43:U43" si="46">R42</f>
        <v>9</v>
      </c>
      <c r="S43" s="9">
        <f t="shared" si="46"/>
        <v>11</v>
      </c>
      <c r="T43" s="9">
        <f t="shared" si="46"/>
        <v>0</v>
      </c>
      <c r="U43" s="10">
        <f t="shared" si="46"/>
        <v>0</v>
      </c>
    </row>
    <row r="44" spans="1:21" x14ac:dyDescent="0.2">
      <c r="A44" s="8" t="s">
        <v>58</v>
      </c>
      <c r="B44" s="9" t="str">
        <f t="shared" si="37"/>
        <v>Beasthunter Saif +9</v>
      </c>
      <c r="C44" s="9">
        <v>171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 t="s">
        <v>77</v>
      </c>
      <c r="K44" s="9" t="s">
        <v>93</v>
      </c>
      <c r="L44" s="9" t="s">
        <v>24</v>
      </c>
      <c r="M44" s="9" t="s">
        <v>45</v>
      </c>
      <c r="N44" s="9">
        <v>224</v>
      </c>
      <c r="O44" s="9">
        <v>224</v>
      </c>
      <c r="P44" s="9">
        <v>234</v>
      </c>
      <c r="Q44" s="9">
        <f t="shared" si="38"/>
        <v>48</v>
      </c>
      <c r="R44" s="9">
        <f t="shared" ref="R44:U44" si="47">R43</f>
        <v>9</v>
      </c>
      <c r="S44" s="9">
        <f t="shared" si="47"/>
        <v>11</v>
      </c>
      <c r="T44" s="9">
        <f t="shared" si="47"/>
        <v>0</v>
      </c>
      <c r="U44" s="10">
        <f t="shared" si="47"/>
        <v>0</v>
      </c>
    </row>
    <row r="45" spans="1:21" x14ac:dyDescent="0.2">
      <c r="A45" s="11" t="s">
        <v>62</v>
      </c>
      <c r="B45" s="9" t="str">
        <f t="shared" si="37"/>
        <v>Beasthunter Saif +10</v>
      </c>
      <c r="C45" s="12">
        <v>180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 t="s">
        <v>78</v>
      </c>
      <c r="K45" s="12" t="s">
        <v>94</v>
      </c>
      <c r="L45" s="12" t="s">
        <v>24</v>
      </c>
      <c r="M45" s="12" t="s">
        <v>91</v>
      </c>
      <c r="N45" s="12">
        <v>224</v>
      </c>
      <c r="O45" s="12">
        <v>224</v>
      </c>
      <c r="P45" s="12">
        <v>234</v>
      </c>
      <c r="Q45" s="9">
        <f t="shared" si="38"/>
        <v>50</v>
      </c>
      <c r="R45" s="12">
        <f t="shared" ref="R45:U45" si="48">R44</f>
        <v>9</v>
      </c>
      <c r="S45" s="12">
        <f t="shared" si="48"/>
        <v>11</v>
      </c>
      <c r="T45" s="12">
        <f t="shared" si="48"/>
        <v>0</v>
      </c>
      <c r="U45" s="13">
        <f t="shared" si="48"/>
        <v>0</v>
      </c>
    </row>
    <row r="46" spans="1:21" x14ac:dyDescent="0.2">
      <c r="A46" s="4" t="s">
        <v>20</v>
      </c>
      <c r="B46" s="5" t="s">
        <v>95</v>
      </c>
      <c r="C46" s="5">
        <v>60</v>
      </c>
      <c r="D46" s="5">
        <v>0</v>
      </c>
      <c r="E46" s="5">
        <v>30</v>
      </c>
      <c r="F46" s="5">
        <v>0</v>
      </c>
      <c r="G46" s="5">
        <v>0</v>
      </c>
      <c r="H46" s="5">
        <v>0</v>
      </c>
      <c r="I46" s="5">
        <v>0</v>
      </c>
      <c r="J46" s="5" t="s">
        <v>24</v>
      </c>
      <c r="K46" s="5" t="s">
        <v>22</v>
      </c>
      <c r="L46" s="5" t="s">
        <v>24</v>
      </c>
      <c r="M46" s="5" t="s">
        <v>66</v>
      </c>
      <c r="N46" s="5">
        <v>223</v>
      </c>
      <c r="O46" s="5">
        <v>224</v>
      </c>
      <c r="P46" s="9">
        <v>234</v>
      </c>
      <c r="Q46" s="5">
        <v>30</v>
      </c>
      <c r="R46" s="6">
        <v>7</v>
      </c>
      <c r="S46" s="6">
        <v>11</v>
      </c>
      <c r="T46" s="6">
        <v>0</v>
      </c>
      <c r="U46" s="7">
        <v>0</v>
      </c>
    </row>
    <row r="47" spans="1:21" x14ac:dyDescent="0.2">
      <c r="A47" s="8" t="s">
        <v>26</v>
      </c>
      <c r="B47" s="9" t="str">
        <f t="shared" ref="B47:B56" si="49">B$46 &amp; " +" &amp; A47</f>
        <v>Blade of Mercy +1</v>
      </c>
      <c r="C47" s="9">
        <f t="shared" ref="C47:C56" si="50">C46+6</f>
        <v>66</v>
      </c>
      <c r="D47" s="9">
        <v>0</v>
      </c>
      <c r="E47" s="9">
        <f t="shared" ref="E47:E56" si="51">E46+3</f>
        <v>33</v>
      </c>
      <c r="F47" s="9">
        <v>0</v>
      </c>
      <c r="G47" s="9">
        <v>0</v>
      </c>
      <c r="H47" s="9">
        <v>0</v>
      </c>
      <c r="I47" s="9">
        <v>0</v>
      </c>
      <c r="J47" s="9" t="s">
        <v>24</v>
      </c>
      <c r="K47" s="9" t="s">
        <v>96</v>
      </c>
      <c r="L47" s="9" t="s">
        <v>24</v>
      </c>
      <c r="M47" s="9" t="s">
        <v>29</v>
      </c>
      <c r="N47" s="9">
        <v>223</v>
      </c>
      <c r="O47" s="9">
        <v>224</v>
      </c>
      <c r="P47" s="9">
        <v>234</v>
      </c>
      <c r="Q47" s="9">
        <f t="shared" ref="Q47:Q56" si="52">Q46+1</f>
        <v>31</v>
      </c>
      <c r="R47" s="9">
        <f t="shared" ref="R47:U47" si="53">R46</f>
        <v>7</v>
      </c>
      <c r="S47" s="9">
        <f t="shared" si="53"/>
        <v>11</v>
      </c>
      <c r="T47" s="9">
        <f t="shared" si="53"/>
        <v>0</v>
      </c>
      <c r="U47" s="10">
        <f t="shared" si="53"/>
        <v>0</v>
      </c>
    </row>
    <row r="48" spans="1:21" x14ac:dyDescent="0.2">
      <c r="A48" s="8" t="s">
        <v>30</v>
      </c>
      <c r="B48" s="9" t="str">
        <f t="shared" si="49"/>
        <v>Blade of Mercy +2</v>
      </c>
      <c r="C48" s="9">
        <f t="shared" si="50"/>
        <v>72</v>
      </c>
      <c r="D48" s="9">
        <v>0</v>
      </c>
      <c r="E48" s="9">
        <f t="shared" si="51"/>
        <v>36</v>
      </c>
      <c r="F48" s="9">
        <v>0</v>
      </c>
      <c r="G48" s="9">
        <v>0</v>
      </c>
      <c r="H48" s="9">
        <v>0</v>
      </c>
      <c r="I48" s="9">
        <v>0</v>
      </c>
      <c r="J48" s="9" t="s">
        <v>24</v>
      </c>
      <c r="K48" s="9" t="s">
        <v>94</v>
      </c>
      <c r="L48" s="9" t="s">
        <v>24</v>
      </c>
      <c r="M48" s="9" t="s">
        <v>74</v>
      </c>
      <c r="N48" s="9">
        <v>223</v>
      </c>
      <c r="O48" s="9">
        <v>224</v>
      </c>
      <c r="P48" s="9">
        <v>234</v>
      </c>
      <c r="Q48" s="9">
        <f t="shared" si="52"/>
        <v>32</v>
      </c>
      <c r="R48" s="9">
        <f t="shared" ref="R48:U48" si="54">R47</f>
        <v>7</v>
      </c>
      <c r="S48" s="9">
        <f t="shared" si="54"/>
        <v>11</v>
      </c>
      <c r="T48" s="9">
        <f t="shared" si="54"/>
        <v>0</v>
      </c>
      <c r="U48" s="10">
        <f t="shared" si="54"/>
        <v>0</v>
      </c>
    </row>
    <row r="49" spans="1:21" x14ac:dyDescent="0.2">
      <c r="A49" s="8" t="s">
        <v>34</v>
      </c>
      <c r="B49" s="9" t="str">
        <f t="shared" si="49"/>
        <v>Blade of Mercy +3</v>
      </c>
      <c r="C49" s="9">
        <f t="shared" si="50"/>
        <v>78</v>
      </c>
      <c r="D49" s="9">
        <v>0</v>
      </c>
      <c r="E49" s="9">
        <f t="shared" si="51"/>
        <v>39</v>
      </c>
      <c r="F49" s="9">
        <v>0</v>
      </c>
      <c r="G49" s="9">
        <v>0</v>
      </c>
      <c r="H49" s="9">
        <v>0</v>
      </c>
      <c r="I49" s="9">
        <v>0</v>
      </c>
      <c r="J49" s="9" t="s">
        <v>24</v>
      </c>
      <c r="K49" s="9" t="s">
        <v>43</v>
      </c>
      <c r="L49" s="9" t="s">
        <v>24</v>
      </c>
      <c r="M49" s="9" t="s">
        <v>89</v>
      </c>
      <c r="N49" s="9">
        <v>223</v>
      </c>
      <c r="O49" s="9">
        <v>224</v>
      </c>
      <c r="P49" s="9">
        <v>234</v>
      </c>
      <c r="Q49" s="9">
        <f t="shared" si="52"/>
        <v>33</v>
      </c>
      <c r="R49" s="9">
        <f t="shared" ref="R49:U49" si="55">R48</f>
        <v>7</v>
      </c>
      <c r="S49" s="9">
        <f t="shared" si="55"/>
        <v>11</v>
      </c>
      <c r="T49" s="9">
        <f t="shared" si="55"/>
        <v>0</v>
      </c>
      <c r="U49" s="10">
        <f t="shared" si="55"/>
        <v>0</v>
      </c>
    </row>
    <row r="50" spans="1:21" x14ac:dyDescent="0.2">
      <c r="A50" s="8" t="s">
        <v>38</v>
      </c>
      <c r="B50" s="9" t="str">
        <f t="shared" si="49"/>
        <v>Blade of Mercy +4</v>
      </c>
      <c r="C50" s="9">
        <f t="shared" si="50"/>
        <v>84</v>
      </c>
      <c r="D50" s="9">
        <v>0</v>
      </c>
      <c r="E50" s="9">
        <f t="shared" si="51"/>
        <v>42</v>
      </c>
      <c r="F50" s="9">
        <v>0</v>
      </c>
      <c r="G50" s="9">
        <v>0</v>
      </c>
      <c r="H50" s="9">
        <v>0</v>
      </c>
      <c r="I50" s="9">
        <v>0</v>
      </c>
      <c r="J50" s="9" t="s">
        <v>24</v>
      </c>
      <c r="K50" s="9" t="s">
        <v>97</v>
      </c>
      <c r="L50" s="9" t="s">
        <v>24</v>
      </c>
      <c r="M50" s="9" t="s">
        <v>45</v>
      </c>
      <c r="N50" s="9">
        <v>223</v>
      </c>
      <c r="O50" s="9">
        <v>224</v>
      </c>
      <c r="P50" s="9">
        <v>234</v>
      </c>
      <c r="Q50" s="9">
        <f t="shared" si="52"/>
        <v>34</v>
      </c>
      <c r="R50" s="9">
        <f t="shared" ref="R50:U50" si="56">R49</f>
        <v>7</v>
      </c>
      <c r="S50" s="9">
        <f t="shared" si="56"/>
        <v>11</v>
      </c>
      <c r="T50" s="9">
        <f t="shared" si="56"/>
        <v>0</v>
      </c>
      <c r="U50" s="10">
        <f t="shared" si="56"/>
        <v>0</v>
      </c>
    </row>
    <row r="51" spans="1:21" x14ac:dyDescent="0.2">
      <c r="A51" s="8" t="s">
        <v>42</v>
      </c>
      <c r="B51" s="9" t="str">
        <f t="shared" si="49"/>
        <v>Blade of Mercy +5</v>
      </c>
      <c r="C51" s="9">
        <f t="shared" si="50"/>
        <v>90</v>
      </c>
      <c r="D51" s="9">
        <v>0</v>
      </c>
      <c r="E51" s="9">
        <f t="shared" si="51"/>
        <v>45</v>
      </c>
      <c r="F51" s="9">
        <v>0</v>
      </c>
      <c r="G51" s="9">
        <v>0</v>
      </c>
      <c r="H51" s="9">
        <v>0</v>
      </c>
      <c r="I51" s="9">
        <v>0</v>
      </c>
      <c r="J51" s="9" t="s">
        <v>24</v>
      </c>
      <c r="K51" s="9" t="s">
        <v>98</v>
      </c>
      <c r="L51" s="9" t="s">
        <v>24</v>
      </c>
      <c r="M51" s="9" t="s">
        <v>91</v>
      </c>
      <c r="N51" s="9">
        <v>223</v>
      </c>
      <c r="O51" s="9">
        <v>224</v>
      </c>
      <c r="P51" s="9">
        <v>234</v>
      </c>
      <c r="Q51" s="9">
        <f t="shared" si="52"/>
        <v>35</v>
      </c>
      <c r="R51" s="9">
        <f t="shared" ref="R51:U51" si="57">R50</f>
        <v>7</v>
      </c>
      <c r="S51" s="9">
        <f t="shared" si="57"/>
        <v>11</v>
      </c>
      <c r="T51" s="9">
        <f t="shared" si="57"/>
        <v>0</v>
      </c>
      <c r="U51" s="10">
        <f t="shared" si="57"/>
        <v>0</v>
      </c>
    </row>
    <row r="52" spans="1:21" x14ac:dyDescent="0.2">
      <c r="A52" s="8" t="s">
        <v>46</v>
      </c>
      <c r="B52" s="9" t="str">
        <f t="shared" si="49"/>
        <v>Blade of Mercy +6</v>
      </c>
      <c r="C52" s="9">
        <f t="shared" si="50"/>
        <v>96</v>
      </c>
      <c r="D52" s="9">
        <v>0</v>
      </c>
      <c r="E52" s="9">
        <f t="shared" si="51"/>
        <v>48</v>
      </c>
      <c r="F52" s="9">
        <v>0</v>
      </c>
      <c r="G52" s="9">
        <v>0</v>
      </c>
      <c r="H52" s="9">
        <v>0</v>
      </c>
      <c r="I52" s="9">
        <v>0</v>
      </c>
      <c r="J52" s="9" t="s">
        <v>24</v>
      </c>
      <c r="K52" s="9" t="s">
        <v>63</v>
      </c>
      <c r="L52" s="9" t="s">
        <v>24</v>
      </c>
      <c r="M52" s="9" t="s">
        <v>57</v>
      </c>
      <c r="N52" s="9">
        <v>223</v>
      </c>
      <c r="O52" s="9">
        <v>224</v>
      </c>
      <c r="P52" s="9">
        <v>234</v>
      </c>
      <c r="Q52" s="9">
        <f t="shared" si="52"/>
        <v>36</v>
      </c>
      <c r="R52" s="9">
        <f t="shared" ref="R52:U52" si="58">R51</f>
        <v>7</v>
      </c>
      <c r="S52" s="9">
        <f t="shared" si="58"/>
        <v>11</v>
      </c>
      <c r="T52" s="9">
        <f t="shared" si="58"/>
        <v>0</v>
      </c>
      <c r="U52" s="10">
        <f t="shared" si="58"/>
        <v>0</v>
      </c>
    </row>
    <row r="53" spans="1:21" x14ac:dyDescent="0.2">
      <c r="A53" s="8" t="s">
        <v>50</v>
      </c>
      <c r="B53" s="9" t="str">
        <f t="shared" si="49"/>
        <v>Blade of Mercy +7</v>
      </c>
      <c r="C53" s="9">
        <f t="shared" si="50"/>
        <v>102</v>
      </c>
      <c r="D53" s="9">
        <v>0</v>
      </c>
      <c r="E53" s="9">
        <f t="shared" si="51"/>
        <v>51</v>
      </c>
      <c r="F53" s="9">
        <v>0</v>
      </c>
      <c r="G53" s="9">
        <v>0</v>
      </c>
      <c r="H53" s="9">
        <v>0</v>
      </c>
      <c r="I53" s="9">
        <v>0</v>
      </c>
      <c r="J53" s="9" t="s">
        <v>24</v>
      </c>
      <c r="K53" s="9" t="s">
        <v>99</v>
      </c>
      <c r="L53" s="9" t="s">
        <v>24</v>
      </c>
      <c r="M53" s="9" t="s">
        <v>61</v>
      </c>
      <c r="N53" s="9">
        <v>223</v>
      </c>
      <c r="O53" s="9">
        <v>224</v>
      </c>
      <c r="P53" s="9">
        <v>234</v>
      </c>
      <c r="Q53" s="9">
        <f t="shared" si="52"/>
        <v>37</v>
      </c>
      <c r="R53" s="9">
        <f t="shared" ref="R53:U53" si="59">R52</f>
        <v>7</v>
      </c>
      <c r="S53" s="9">
        <f t="shared" si="59"/>
        <v>11</v>
      </c>
      <c r="T53" s="9">
        <f t="shared" si="59"/>
        <v>0</v>
      </c>
      <c r="U53" s="10">
        <f t="shared" si="59"/>
        <v>0</v>
      </c>
    </row>
    <row r="54" spans="1:21" x14ac:dyDescent="0.2">
      <c r="A54" s="8" t="s">
        <v>54</v>
      </c>
      <c r="B54" s="9" t="str">
        <f t="shared" si="49"/>
        <v>Blade of Mercy +8</v>
      </c>
      <c r="C54" s="9">
        <f t="shared" si="50"/>
        <v>108</v>
      </c>
      <c r="D54" s="9">
        <v>0</v>
      </c>
      <c r="E54" s="9">
        <f t="shared" si="51"/>
        <v>54</v>
      </c>
      <c r="F54" s="9">
        <v>0</v>
      </c>
      <c r="G54" s="9">
        <v>0</v>
      </c>
      <c r="H54" s="9">
        <v>0</v>
      </c>
      <c r="I54" s="9">
        <v>0</v>
      </c>
      <c r="J54" s="9" t="s">
        <v>24</v>
      </c>
      <c r="K54" s="15" t="s">
        <v>100</v>
      </c>
      <c r="L54" s="9" t="s">
        <v>24</v>
      </c>
      <c r="M54" s="9" t="s">
        <v>92</v>
      </c>
      <c r="N54" s="9">
        <v>223</v>
      </c>
      <c r="O54" s="9">
        <v>224</v>
      </c>
      <c r="P54" s="9">
        <v>234</v>
      </c>
      <c r="Q54" s="9">
        <f t="shared" si="52"/>
        <v>38</v>
      </c>
      <c r="R54" s="9">
        <f t="shared" ref="R54:U54" si="60">R53</f>
        <v>7</v>
      </c>
      <c r="S54" s="9">
        <f t="shared" si="60"/>
        <v>11</v>
      </c>
      <c r="T54" s="9">
        <f t="shared" si="60"/>
        <v>0</v>
      </c>
      <c r="U54" s="10">
        <f t="shared" si="60"/>
        <v>0</v>
      </c>
    </row>
    <row r="55" spans="1:21" x14ac:dyDescent="0.2">
      <c r="A55" s="8" t="s">
        <v>58</v>
      </c>
      <c r="B55" s="9" t="str">
        <f t="shared" si="49"/>
        <v>Blade of Mercy +9</v>
      </c>
      <c r="C55" s="9">
        <f t="shared" si="50"/>
        <v>114</v>
      </c>
      <c r="D55" s="9">
        <v>0</v>
      </c>
      <c r="E55" s="9">
        <f t="shared" si="51"/>
        <v>57</v>
      </c>
      <c r="F55" s="9">
        <v>0</v>
      </c>
      <c r="G55" s="9">
        <v>0</v>
      </c>
      <c r="H55" s="9">
        <v>0</v>
      </c>
      <c r="I55" s="9">
        <v>0</v>
      </c>
      <c r="J55" s="9" t="s">
        <v>24</v>
      </c>
      <c r="K55" s="15" t="s">
        <v>101</v>
      </c>
      <c r="L55" s="9" t="s">
        <v>24</v>
      </c>
      <c r="M55" s="9" t="s">
        <v>93</v>
      </c>
      <c r="N55" s="9">
        <v>223</v>
      </c>
      <c r="O55" s="9">
        <v>224</v>
      </c>
      <c r="P55" s="9">
        <v>234</v>
      </c>
      <c r="Q55" s="9">
        <f t="shared" si="52"/>
        <v>39</v>
      </c>
      <c r="R55" s="9">
        <f t="shared" ref="R55:U55" si="61">R54</f>
        <v>7</v>
      </c>
      <c r="S55" s="9">
        <f t="shared" si="61"/>
        <v>11</v>
      </c>
      <c r="T55" s="9">
        <f t="shared" si="61"/>
        <v>0</v>
      </c>
      <c r="U55" s="10">
        <f t="shared" si="61"/>
        <v>0</v>
      </c>
    </row>
    <row r="56" spans="1:21" x14ac:dyDescent="0.2">
      <c r="A56" s="11" t="s">
        <v>62</v>
      </c>
      <c r="B56" s="9" t="str">
        <f t="shared" si="49"/>
        <v>Blade of Mercy +10</v>
      </c>
      <c r="C56" s="9">
        <f t="shared" si="50"/>
        <v>120</v>
      </c>
      <c r="D56" s="12">
        <v>0</v>
      </c>
      <c r="E56" s="9">
        <f t="shared" si="51"/>
        <v>60</v>
      </c>
      <c r="F56" s="12">
        <v>0</v>
      </c>
      <c r="G56" s="12">
        <v>0</v>
      </c>
      <c r="H56" s="12">
        <v>0</v>
      </c>
      <c r="I56" s="12">
        <v>0</v>
      </c>
      <c r="J56" s="12" t="s">
        <v>24</v>
      </c>
      <c r="K56" s="16" t="s">
        <v>102</v>
      </c>
      <c r="L56" s="12" t="s">
        <v>24</v>
      </c>
      <c r="M56" s="12" t="s">
        <v>94</v>
      </c>
      <c r="N56" s="12">
        <v>223</v>
      </c>
      <c r="O56" s="12">
        <v>224</v>
      </c>
      <c r="P56" s="12">
        <v>234</v>
      </c>
      <c r="Q56" s="9">
        <f t="shared" si="52"/>
        <v>40</v>
      </c>
      <c r="R56" s="12">
        <f t="shared" ref="R56:U56" si="62">R55</f>
        <v>7</v>
      </c>
      <c r="S56" s="12">
        <f t="shared" si="62"/>
        <v>11</v>
      </c>
      <c r="T56" s="12">
        <f t="shared" si="62"/>
        <v>0</v>
      </c>
      <c r="U56" s="13">
        <f t="shared" si="62"/>
        <v>0</v>
      </c>
    </row>
    <row r="57" spans="1:21" x14ac:dyDescent="0.2">
      <c r="A57" s="4" t="s">
        <v>20</v>
      </c>
      <c r="B57" s="5" t="s">
        <v>103</v>
      </c>
      <c r="C57" s="5">
        <v>90</v>
      </c>
      <c r="D57" s="5">
        <v>90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 t="s">
        <v>22</v>
      </c>
      <c r="K57" s="5" t="s">
        <v>24</v>
      </c>
      <c r="L57" s="5" t="s">
        <v>94</v>
      </c>
      <c r="M57" s="5" t="s">
        <v>81</v>
      </c>
      <c r="N57" s="5">
        <v>223</v>
      </c>
      <c r="O57" s="5">
        <v>224</v>
      </c>
      <c r="P57" s="9">
        <v>234</v>
      </c>
      <c r="Q57" s="5">
        <f>40</f>
        <v>40</v>
      </c>
      <c r="R57" s="6">
        <v>14</v>
      </c>
      <c r="S57" s="6">
        <v>6</v>
      </c>
      <c r="T57" s="6">
        <v>16</v>
      </c>
      <c r="U57" s="7">
        <v>0</v>
      </c>
    </row>
    <row r="58" spans="1:21" x14ac:dyDescent="0.2">
      <c r="A58" s="8" t="s">
        <v>26</v>
      </c>
      <c r="B58" s="9" t="str">
        <f t="shared" ref="B58:B67" si="63">B$57 &amp; " +" &amp; A58</f>
        <v>Bloodletter +1</v>
      </c>
      <c r="C58" s="9">
        <f t="shared" ref="C58:D58" si="64">C57+9</f>
        <v>99</v>
      </c>
      <c r="D58" s="9">
        <f t="shared" si="64"/>
        <v>99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 t="s">
        <v>92</v>
      </c>
      <c r="K58" s="9" t="s">
        <v>24</v>
      </c>
      <c r="L58" s="9" t="s">
        <v>104</v>
      </c>
      <c r="M58" s="9" t="s">
        <v>67</v>
      </c>
      <c r="N58" s="9">
        <v>223</v>
      </c>
      <c r="O58" s="9">
        <v>224</v>
      </c>
      <c r="P58" s="9">
        <v>234</v>
      </c>
      <c r="Q58" s="9">
        <f t="shared" ref="Q58:Q67" si="65">Q57+4</f>
        <v>44</v>
      </c>
      <c r="R58" s="9">
        <f t="shared" ref="R58:U58" si="66">R57</f>
        <v>14</v>
      </c>
      <c r="S58" s="9">
        <f t="shared" si="66"/>
        <v>6</v>
      </c>
      <c r="T58" s="9">
        <f t="shared" si="66"/>
        <v>16</v>
      </c>
      <c r="U58" s="10">
        <f t="shared" si="66"/>
        <v>0</v>
      </c>
    </row>
    <row r="59" spans="1:21" x14ac:dyDescent="0.2">
      <c r="A59" s="8" t="s">
        <v>30</v>
      </c>
      <c r="B59" s="9" t="str">
        <f t="shared" si="63"/>
        <v>Bloodletter +2</v>
      </c>
      <c r="C59" s="9">
        <f t="shared" ref="C59:D59" si="67">C58+9</f>
        <v>108</v>
      </c>
      <c r="D59" s="9">
        <f t="shared" si="67"/>
        <v>108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 t="s">
        <v>105</v>
      </c>
      <c r="K59" s="9" t="s">
        <v>24</v>
      </c>
      <c r="L59" s="9" t="s">
        <v>47</v>
      </c>
      <c r="M59" s="9" t="s">
        <v>70</v>
      </c>
      <c r="N59" s="9">
        <v>223</v>
      </c>
      <c r="O59" s="9">
        <v>224</v>
      </c>
      <c r="P59" s="9">
        <v>234</v>
      </c>
      <c r="Q59" s="9">
        <f t="shared" si="65"/>
        <v>48</v>
      </c>
      <c r="R59" s="9">
        <f t="shared" ref="R59:U59" si="68">R58</f>
        <v>14</v>
      </c>
      <c r="S59" s="9">
        <f t="shared" si="68"/>
        <v>6</v>
      </c>
      <c r="T59" s="9">
        <f t="shared" si="68"/>
        <v>16</v>
      </c>
      <c r="U59" s="10">
        <f t="shared" si="68"/>
        <v>0</v>
      </c>
    </row>
    <row r="60" spans="1:21" x14ac:dyDescent="0.2">
      <c r="A60" s="8" t="s">
        <v>34</v>
      </c>
      <c r="B60" s="9" t="str">
        <f t="shared" si="63"/>
        <v>Bloodletter +3</v>
      </c>
      <c r="C60" s="9">
        <f t="shared" ref="C60:D60" si="69">C59+9</f>
        <v>117</v>
      </c>
      <c r="D60" s="9">
        <f t="shared" si="69"/>
        <v>117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 t="s">
        <v>39</v>
      </c>
      <c r="K60" s="9" t="s">
        <v>24</v>
      </c>
      <c r="L60" s="9" t="s">
        <v>106</v>
      </c>
      <c r="M60" s="9" t="s">
        <v>73</v>
      </c>
      <c r="N60" s="9">
        <v>223</v>
      </c>
      <c r="O60" s="9">
        <v>224</v>
      </c>
      <c r="P60" s="9">
        <v>234</v>
      </c>
      <c r="Q60" s="9">
        <f t="shared" si="65"/>
        <v>52</v>
      </c>
      <c r="R60" s="9">
        <f t="shared" ref="R60:U60" si="70">R59</f>
        <v>14</v>
      </c>
      <c r="S60" s="9">
        <f t="shared" si="70"/>
        <v>6</v>
      </c>
      <c r="T60" s="9">
        <f t="shared" si="70"/>
        <v>16</v>
      </c>
      <c r="U60" s="10">
        <f t="shared" si="70"/>
        <v>0</v>
      </c>
    </row>
    <row r="61" spans="1:21" x14ac:dyDescent="0.2">
      <c r="A61" s="8" t="s">
        <v>38</v>
      </c>
      <c r="B61" s="9" t="str">
        <f t="shared" si="63"/>
        <v>Bloodletter +4</v>
      </c>
      <c r="C61" s="9">
        <f t="shared" ref="C61:D61" si="71">C60+9</f>
        <v>126</v>
      </c>
      <c r="D61" s="9">
        <f t="shared" si="71"/>
        <v>126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 t="s">
        <v>107</v>
      </c>
      <c r="K61" s="9" t="s">
        <v>24</v>
      </c>
      <c r="L61" s="9" t="s">
        <v>108</v>
      </c>
      <c r="M61" s="9" t="s">
        <v>25</v>
      </c>
      <c r="N61" s="9">
        <v>223</v>
      </c>
      <c r="O61" s="9">
        <v>224</v>
      </c>
      <c r="P61" s="9">
        <v>234</v>
      </c>
      <c r="Q61" s="9">
        <f t="shared" si="65"/>
        <v>56</v>
      </c>
      <c r="R61" s="9">
        <f t="shared" ref="R61:U61" si="72">R60</f>
        <v>14</v>
      </c>
      <c r="S61" s="9">
        <f t="shared" si="72"/>
        <v>6</v>
      </c>
      <c r="T61" s="9">
        <f t="shared" si="72"/>
        <v>16</v>
      </c>
      <c r="U61" s="10">
        <f t="shared" si="72"/>
        <v>0</v>
      </c>
    </row>
    <row r="62" spans="1:21" x14ac:dyDescent="0.2">
      <c r="A62" s="8" t="s">
        <v>42</v>
      </c>
      <c r="B62" s="9" t="str">
        <f t="shared" si="63"/>
        <v>Bloodletter +5</v>
      </c>
      <c r="C62" s="9">
        <f t="shared" ref="C62:D62" si="73">C61+9</f>
        <v>135</v>
      </c>
      <c r="D62" s="9">
        <f t="shared" si="73"/>
        <v>135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 t="s">
        <v>97</v>
      </c>
      <c r="K62" s="9" t="s">
        <v>24</v>
      </c>
      <c r="L62" s="9" t="s">
        <v>63</v>
      </c>
      <c r="M62" s="9" t="s">
        <v>71</v>
      </c>
      <c r="N62" s="9">
        <v>223</v>
      </c>
      <c r="O62" s="9">
        <v>224</v>
      </c>
      <c r="P62" s="9">
        <v>234</v>
      </c>
      <c r="Q62" s="9">
        <f t="shared" si="65"/>
        <v>60</v>
      </c>
      <c r="R62" s="9">
        <f t="shared" ref="R62:U62" si="74">R61</f>
        <v>14</v>
      </c>
      <c r="S62" s="9">
        <f t="shared" si="74"/>
        <v>6</v>
      </c>
      <c r="T62" s="9">
        <f t="shared" si="74"/>
        <v>16</v>
      </c>
      <c r="U62" s="10">
        <f t="shared" si="74"/>
        <v>0</v>
      </c>
    </row>
    <row r="63" spans="1:21" x14ac:dyDescent="0.2">
      <c r="A63" s="8" t="s">
        <v>46</v>
      </c>
      <c r="B63" s="9" t="str">
        <f t="shared" si="63"/>
        <v>Bloodletter +6</v>
      </c>
      <c r="C63" s="9">
        <f t="shared" ref="C63:D63" si="75">C62+9</f>
        <v>144</v>
      </c>
      <c r="D63" s="9">
        <f t="shared" si="75"/>
        <v>144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 t="s">
        <v>55</v>
      </c>
      <c r="K63" s="9" t="s">
        <v>24</v>
      </c>
      <c r="L63" s="9" t="s">
        <v>109</v>
      </c>
      <c r="M63" s="9" t="s">
        <v>74</v>
      </c>
      <c r="N63" s="9">
        <v>223</v>
      </c>
      <c r="O63" s="9">
        <v>224</v>
      </c>
      <c r="P63" s="9">
        <v>234</v>
      </c>
      <c r="Q63" s="9">
        <f t="shared" si="65"/>
        <v>64</v>
      </c>
      <c r="R63" s="9">
        <f t="shared" ref="R63:U63" si="76">R62</f>
        <v>14</v>
      </c>
      <c r="S63" s="9">
        <f t="shared" si="76"/>
        <v>6</v>
      </c>
      <c r="T63" s="9">
        <f t="shared" si="76"/>
        <v>16</v>
      </c>
      <c r="U63" s="10">
        <f t="shared" si="76"/>
        <v>0</v>
      </c>
    </row>
    <row r="64" spans="1:21" x14ac:dyDescent="0.2">
      <c r="A64" s="8" t="s">
        <v>50</v>
      </c>
      <c r="B64" s="9" t="str">
        <f t="shared" si="63"/>
        <v>Bloodletter +7</v>
      </c>
      <c r="C64" s="9">
        <f t="shared" ref="C64:D64" si="77">C63+9</f>
        <v>153</v>
      </c>
      <c r="D64" s="9">
        <f t="shared" si="77"/>
        <v>153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 t="s">
        <v>110</v>
      </c>
      <c r="K64" s="9" t="s">
        <v>24</v>
      </c>
      <c r="L64" s="9" t="s">
        <v>111</v>
      </c>
      <c r="M64" s="9" t="s">
        <v>76</v>
      </c>
      <c r="N64" s="9">
        <v>223</v>
      </c>
      <c r="O64" s="9">
        <v>224</v>
      </c>
      <c r="P64" s="9">
        <v>234</v>
      </c>
      <c r="Q64" s="9">
        <f t="shared" si="65"/>
        <v>68</v>
      </c>
      <c r="R64" s="9">
        <f t="shared" ref="R64:U64" si="78">R63</f>
        <v>14</v>
      </c>
      <c r="S64" s="9">
        <f t="shared" si="78"/>
        <v>6</v>
      </c>
      <c r="T64" s="9">
        <f t="shared" si="78"/>
        <v>16</v>
      </c>
      <c r="U64" s="10">
        <f t="shared" si="78"/>
        <v>0</v>
      </c>
    </row>
    <row r="65" spans="1:21" x14ac:dyDescent="0.2">
      <c r="A65" s="8" t="s">
        <v>54</v>
      </c>
      <c r="B65" s="9" t="str">
        <f t="shared" si="63"/>
        <v>Bloodletter +8</v>
      </c>
      <c r="C65" s="9">
        <f t="shared" ref="C65:D65" si="79">C64+9</f>
        <v>162</v>
      </c>
      <c r="D65" s="9">
        <f t="shared" si="79"/>
        <v>162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 t="s">
        <v>112</v>
      </c>
      <c r="K65" s="9" t="s">
        <v>24</v>
      </c>
      <c r="L65" s="15" t="s">
        <v>113</v>
      </c>
      <c r="M65" s="9" t="s">
        <v>41</v>
      </c>
      <c r="N65" s="9">
        <v>223</v>
      </c>
      <c r="O65" s="9">
        <v>224</v>
      </c>
      <c r="P65" s="9">
        <v>234</v>
      </c>
      <c r="Q65" s="9">
        <f t="shared" si="65"/>
        <v>72</v>
      </c>
      <c r="R65" s="9">
        <f t="shared" ref="R65:U65" si="80">R64</f>
        <v>14</v>
      </c>
      <c r="S65" s="9">
        <f t="shared" si="80"/>
        <v>6</v>
      </c>
      <c r="T65" s="9">
        <f t="shared" si="80"/>
        <v>16</v>
      </c>
      <c r="U65" s="10">
        <f t="shared" si="80"/>
        <v>0</v>
      </c>
    </row>
    <row r="66" spans="1:21" x14ac:dyDescent="0.2">
      <c r="A66" s="8" t="s">
        <v>58</v>
      </c>
      <c r="B66" s="9" t="str">
        <f t="shared" si="63"/>
        <v>Bloodletter +9</v>
      </c>
      <c r="C66" s="9">
        <f t="shared" ref="C66:D66" si="81">C65+9</f>
        <v>171</v>
      </c>
      <c r="D66" s="9">
        <f t="shared" si="81"/>
        <v>171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 t="s">
        <v>114</v>
      </c>
      <c r="K66" s="9" t="s">
        <v>24</v>
      </c>
      <c r="L66" s="15" t="s">
        <v>115</v>
      </c>
      <c r="M66" s="9" t="s">
        <v>45</v>
      </c>
      <c r="N66" s="9">
        <v>223</v>
      </c>
      <c r="O66" s="9">
        <v>224</v>
      </c>
      <c r="P66" s="9">
        <v>234</v>
      </c>
      <c r="Q66" s="9">
        <f t="shared" si="65"/>
        <v>76</v>
      </c>
      <c r="R66" s="9">
        <f t="shared" ref="R66:U66" si="82">R65</f>
        <v>14</v>
      </c>
      <c r="S66" s="9">
        <f t="shared" si="82"/>
        <v>6</v>
      </c>
      <c r="T66" s="9">
        <f t="shared" si="82"/>
        <v>16</v>
      </c>
      <c r="U66" s="10">
        <f t="shared" si="82"/>
        <v>0</v>
      </c>
    </row>
    <row r="67" spans="1:21" x14ac:dyDescent="0.2">
      <c r="A67" s="11" t="s">
        <v>62</v>
      </c>
      <c r="B67" s="9" t="str">
        <f t="shared" si="63"/>
        <v>Bloodletter +10</v>
      </c>
      <c r="C67" s="9">
        <f t="shared" ref="C67:D67" si="83">C66+9</f>
        <v>180</v>
      </c>
      <c r="D67" s="9">
        <f t="shared" si="83"/>
        <v>180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6" t="s">
        <v>100</v>
      </c>
      <c r="K67" s="12" t="s">
        <v>24</v>
      </c>
      <c r="L67" s="16" t="s">
        <v>102</v>
      </c>
      <c r="M67" s="12" t="s">
        <v>91</v>
      </c>
      <c r="N67" s="12">
        <v>223</v>
      </c>
      <c r="O67" s="12">
        <v>224</v>
      </c>
      <c r="P67" s="12">
        <v>234</v>
      </c>
      <c r="Q67" s="9">
        <f t="shared" si="65"/>
        <v>80</v>
      </c>
      <c r="R67" s="12">
        <f t="shared" ref="R67:U67" si="84">R66</f>
        <v>14</v>
      </c>
      <c r="S67" s="12">
        <f t="shared" si="84"/>
        <v>6</v>
      </c>
      <c r="T67" s="12">
        <f t="shared" si="84"/>
        <v>16</v>
      </c>
      <c r="U67" s="13">
        <f t="shared" si="84"/>
        <v>0</v>
      </c>
    </row>
    <row r="68" spans="1:21" x14ac:dyDescent="0.2">
      <c r="A68" s="4" t="s">
        <v>20</v>
      </c>
      <c r="B68" s="5" t="s">
        <v>116</v>
      </c>
      <c r="C68" s="5">
        <v>90</v>
      </c>
      <c r="D68" s="5">
        <v>0</v>
      </c>
      <c r="E68" s="5">
        <v>0</v>
      </c>
      <c r="F68" s="5">
        <v>60</v>
      </c>
      <c r="G68" s="5">
        <v>0</v>
      </c>
      <c r="H68" s="5">
        <v>0</v>
      </c>
      <c r="I68" s="5">
        <v>0</v>
      </c>
      <c r="J68" s="5" t="s">
        <v>22</v>
      </c>
      <c r="K68" s="5" t="s">
        <v>23</v>
      </c>
      <c r="L68" s="5" t="s">
        <v>24</v>
      </c>
      <c r="M68" s="5" t="s">
        <v>25</v>
      </c>
      <c r="N68" s="5">
        <v>224</v>
      </c>
      <c r="O68" s="5">
        <v>223</v>
      </c>
      <c r="P68" s="9">
        <v>234</v>
      </c>
      <c r="Q68" s="5">
        <v>45</v>
      </c>
      <c r="R68" s="6">
        <v>14</v>
      </c>
      <c r="S68" s="6">
        <v>8</v>
      </c>
      <c r="T68" s="6">
        <v>0</v>
      </c>
      <c r="U68" s="7">
        <v>0</v>
      </c>
    </row>
    <row r="69" spans="1:21" x14ac:dyDescent="0.2">
      <c r="A69" s="8" t="s">
        <v>26</v>
      </c>
      <c r="B69" s="9" t="str">
        <f t="shared" ref="B69:B78" si="85">B$68 &amp; " +" &amp; A69</f>
        <v>Boom Hammer +1</v>
      </c>
      <c r="C69" s="9">
        <f t="shared" ref="C69:C78" si="86">C68+9</f>
        <v>99</v>
      </c>
      <c r="D69" s="9">
        <v>0</v>
      </c>
      <c r="E69" s="9">
        <v>0</v>
      </c>
      <c r="F69" s="9">
        <f t="shared" ref="F69:F78" si="87">F68+6</f>
        <v>66</v>
      </c>
      <c r="G69" s="9">
        <v>0</v>
      </c>
      <c r="H69" s="9">
        <v>0</v>
      </c>
      <c r="I69" s="9">
        <v>0</v>
      </c>
      <c r="J69" s="9" t="s">
        <v>27</v>
      </c>
      <c r="K69" s="9" t="s">
        <v>28</v>
      </c>
      <c r="L69" s="9" t="s">
        <v>24</v>
      </c>
      <c r="M69" s="9" t="s">
        <v>29</v>
      </c>
      <c r="N69" s="9">
        <v>224</v>
      </c>
      <c r="O69" s="9">
        <v>223</v>
      </c>
      <c r="P69" s="9">
        <v>234</v>
      </c>
      <c r="Q69" s="9">
        <f t="shared" ref="Q69:Q78" si="88">Q68+2</f>
        <v>47</v>
      </c>
      <c r="R69" s="9">
        <f t="shared" ref="R69:U69" si="89">R68</f>
        <v>14</v>
      </c>
      <c r="S69" s="9">
        <f t="shared" si="89"/>
        <v>8</v>
      </c>
      <c r="T69" s="9">
        <f t="shared" si="89"/>
        <v>0</v>
      </c>
      <c r="U69" s="10">
        <f t="shared" si="89"/>
        <v>0</v>
      </c>
    </row>
    <row r="70" spans="1:21" x14ac:dyDescent="0.2">
      <c r="A70" s="8" t="s">
        <v>30</v>
      </c>
      <c r="B70" s="9" t="str">
        <f t="shared" si="85"/>
        <v>Boom Hammer +2</v>
      </c>
      <c r="C70" s="9">
        <f t="shared" si="86"/>
        <v>108</v>
      </c>
      <c r="D70" s="9">
        <v>0</v>
      </c>
      <c r="E70" s="9">
        <v>0</v>
      </c>
      <c r="F70" s="9">
        <f t="shared" si="87"/>
        <v>72</v>
      </c>
      <c r="G70" s="9">
        <v>0</v>
      </c>
      <c r="H70" s="9">
        <v>0</v>
      </c>
      <c r="I70" s="9">
        <v>0</v>
      </c>
      <c r="J70" s="9" t="s">
        <v>31</v>
      </c>
      <c r="K70" s="9" t="s">
        <v>32</v>
      </c>
      <c r="L70" s="9" t="s">
        <v>24</v>
      </c>
      <c r="M70" s="9" t="s">
        <v>33</v>
      </c>
      <c r="N70" s="9">
        <v>224</v>
      </c>
      <c r="O70" s="9">
        <v>223</v>
      </c>
      <c r="P70" s="9">
        <v>234</v>
      </c>
      <c r="Q70" s="9">
        <f t="shared" si="88"/>
        <v>49</v>
      </c>
      <c r="R70" s="9">
        <f t="shared" ref="R70:U70" si="90">R69</f>
        <v>14</v>
      </c>
      <c r="S70" s="9">
        <f t="shared" si="90"/>
        <v>8</v>
      </c>
      <c r="T70" s="9">
        <f t="shared" si="90"/>
        <v>0</v>
      </c>
      <c r="U70" s="10">
        <f t="shared" si="90"/>
        <v>0</v>
      </c>
    </row>
    <row r="71" spans="1:21" x14ac:dyDescent="0.2">
      <c r="A71" s="8" t="s">
        <v>34</v>
      </c>
      <c r="B71" s="9" t="str">
        <f t="shared" si="85"/>
        <v>Boom Hammer +3</v>
      </c>
      <c r="C71" s="9">
        <f t="shared" si="86"/>
        <v>117</v>
      </c>
      <c r="D71" s="9">
        <v>0</v>
      </c>
      <c r="E71" s="9">
        <v>0</v>
      </c>
      <c r="F71" s="9">
        <f t="shared" si="87"/>
        <v>78</v>
      </c>
      <c r="G71" s="9">
        <v>0</v>
      </c>
      <c r="H71" s="9">
        <v>0</v>
      </c>
      <c r="I71" s="9">
        <v>0</v>
      </c>
      <c r="J71" s="9" t="s">
        <v>35</v>
      </c>
      <c r="K71" s="9" t="s">
        <v>36</v>
      </c>
      <c r="L71" s="9" t="s">
        <v>24</v>
      </c>
      <c r="M71" s="9" t="s">
        <v>37</v>
      </c>
      <c r="N71" s="9">
        <v>224</v>
      </c>
      <c r="O71" s="9">
        <v>223</v>
      </c>
      <c r="P71" s="9">
        <v>234</v>
      </c>
      <c r="Q71" s="9">
        <f t="shared" si="88"/>
        <v>51</v>
      </c>
      <c r="R71" s="9">
        <f t="shared" ref="R71:U71" si="91">R70</f>
        <v>14</v>
      </c>
      <c r="S71" s="9">
        <f t="shared" si="91"/>
        <v>8</v>
      </c>
      <c r="T71" s="9">
        <f t="shared" si="91"/>
        <v>0</v>
      </c>
      <c r="U71" s="10">
        <f t="shared" si="91"/>
        <v>0</v>
      </c>
    </row>
    <row r="72" spans="1:21" x14ac:dyDescent="0.2">
      <c r="A72" s="8" t="s">
        <v>38</v>
      </c>
      <c r="B72" s="9" t="str">
        <f t="shared" si="85"/>
        <v>Boom Hammer +4</v>
      </c>
      <c r="C72" s="9">
        <f t="shared" si="86"/>
        <v>126</v>
      </c>
      <c r="D72" s="9">
        <v>0</v>
      </c>
      <c r="E72" s="9">
        <v>0</v>
      </c>
      <c r="F72" s="9">
        <f t="shared" si="87"/>
        <v>84</v>
      </c>
      <c r="G72" s="9">
        <v>0</v>
      </c>
      <c r="H72" s="9">
        <v>0</v>
      </c>
      <c r="I72" s="9">
        <v>0</v>
      </c>
      <c r="J72" s="9" t="s">
        <v>39</v>
      </c>
      <c r="K72" s="9" t="s">
        <v>40</v>
      </c>
      <c r="L72" s="9" t="s">
        <v>24</v>
      </c>
      <c r="M72" s="9" t="s">
        <v>41</v>
      </c>
      <c r="N72" s="9">
        <v>224</v>
      </c>
      <c r="O72" s="9">
        <v>223</v>
      </c>
      <c r="P72" s="9">
        <v>234</v>
      </c>
      <c r="Q72" s="9">
        <f t="shared" si="88"/>
        <v>53</v>
      </c>
      <c r="R72" s="9">
        <f t="shared" ref="R72:U72" si="92">R71</f>
        <v>14</v>
      </c>
      <c r="S72" s="9">
        <f t="shared" si="92"/>
        <v>8</v>
      </c>
      <c r="T72" s="9">
        <f t="shared" si="92"/>
        <v>0</v>
      </c>
      <c r="U72" s="10">
        <f t="shared" si="92"/>
        <v>0</v>
      </c>
    </row>
    <row r="73" spans="1:21" x14ac:dyDescent="0.2">
      <c r="A73" s="8" t="s">
        <v>42</v>
      </c>
      <c r="B73" s="9" t="str">
        <f t="shared" si="85"/>
        <v>Boom Hammer +5</v>
      </c>
      <c r="C73" s="9">
        <f t="shared" si="86"/>
        <v>135</v>
      </c>
      <c r="D73" s="9">
        <v>0</v>
      </c>
      <c r="E73" s="9">
        <v>0</v>
      </c>
      <c r="F73" s="9">
        <f t="shared" si="87"/>
        <v>90</v>
      </c>
      <c r="G73" s="9">
        <v>0</v>
      </c>
      <c r="H73" s="9">
        <v>0</v>
      </c>
      <c r="I73" s="9">
        <v>0</v>
      </c>
      <c r="J73" s="9" t="s">
        <v>43</v>
      </c>
      <c r="K73" s="9" t="s">
        <v>44</v>
      </c>
      <c r="L73" s="9" t="s">
        <v>24</v>
      </c>
      <c r="M73" s="9" t="s">
        <v>45</v>
      </c>
      <c r="N73" s="9">
        <v>224</v>
      </c>
      <c r="O73" s="9">
        <v>223</v>
      </c>
      <c r="P73" s="9">
        <v>234</v>
      </c>
      <c r="Q73" s="9">
        <f t="shared" si="88"/>
        <v>55</v>
      </c>
      <c r="R73" s="9">
        <f t="shared" ref="R73:U73" si="93">R72</f>
        <v>14</v>
      </c>
      <c r="S73" s="9">
        <f t="shared" si="93"/>
        <v>8</v>
      </c>
      <c r="T73" s="9">
        <f t="shared" si="93"/>
        <v>0</v>
      </c>
      <c r="U73" s="10">
        <f t="shared" si="93"/>
        <v>0</v>
      </c>
    </row>
    <row r="74" spans="1:21" x14ac:dyDescent="0.2">
      <c r="A74" s="8" t="s">
        <v>46</v>
      </c>
      <c r="B74" s="9" t="str">
        <f t="shared" si="85"/>
        <v>Boom Hammer +6</v>
      </c>
      <c r="C74" s="9">
        <f t="shared" si="86"/>
        <v>144</v>
      </c>
      <c r="D74" s="9">
        <v>0</v>
      </c>
      <c r="E74" s="9">
        <v>0</v>
      </c>
      <c r="F74" s="9">
        <f t="shared" si="87"/>
        <v>96</v>
      </c>
      <c r="G74" s="9">
        <v>0</v>
      </c>
      <c r="H74" s="9">
        <v>0</v>
      </c>
      <c r="I74" s="9">
        <v>0</v>
      </c>
      <c r="J74" s="9" t="s">
        <v>47</v>
      </c>
      <c r="K74" s="9" t="s">
        <v>48</v>
      </c>
      <c r="L74" s="9" t="s">
        <v>24</v>
      </c>
      <c r="M74" s="9" t="s">
        <v>49</v>
      </c>
      <c r="N74" s="9">
        <v>224</v>
      </c>
      <c r="O74" s="9">
        <v>223</v>
      </c>
      <c r="P74" s="9">
        <v>234</v>
      </c>
      <c r="Q74" s="9">
        <f t="shared" si="88"/>
        <v>57</v>
      </c>
      <c r="R74" s="9">
        <f t="shared" ref="R74:U74" si="94">R73</f>
        <v>14</v>
      </c>
      <c r="S74" s="9">
        <f t="shared" si="94"/>
        <v>8</v>
      </c>
      <c r="T74" s="9">
        <f t="shared" si="94"/>
        <v>0</v>
      </c>
      <c r="U74" s="10">
        <f t="shared" si="94"/>
        <v>0</v>
      </c>
    </row>
    <row r="75" spans="1:21" x14ac:dyDescent="0.2">
      <c r="A75" s="8" t="s">
        <v>50</v>
      </c>
      <c r="B75" s="9" t="str">
        <f t="shared" si="85"/>
        <v>Boom Hammer +7</v>
      </c>
      <c r="C75" s="9">
        <f t="shared" si="86"/>
        <v>153</v>
      </c>
      <c r="D75" s="9">
        <v>0</v>
      </c>
      <c r="E75" s="9">
        <v>0</v>
      </c>
      <c r="F75" s="9">
        <f t="shared" si="87"/>
        <v>102</v>
      </c>
      <c r="G75" s="9">
        <v>0</v>
      </c>
      <c r="H75" s="9">
        <v>0</v>
      </c>
      <c r="I75" s="9">
        <v>0</v>
      </c>
      <c r="J75" s="9" t="s">
        <v>51</v>
      </c>
      <c r="K75" s="9" t="s">
        <v>52</v>
      </c>
      <c r="L75" s="9" t="s">
        <v>24</v>
      </c>
      <c r="M75" s="9" t="s">
        <v>53</v>
      </c>
      <c r="N75" s="9">
        <v>224</v>
      </c>
      <c r="O75" s="9">
        <v>223</v>
      </c>
      <c r="P75" s="9">
        <v>234</v>
      </c>
      <c r="Q75" s="9">
        <f t="shared" si="88"/>
        <v>59</v>
      </c>
      <c r="R75" s="9">
        <f t="shared" ref="R75:U75" si="95">R74</f>
        <v>14</v>
      </c>
      <c r="S75" s="9">
        <f t="shared" si="95"/>
        <v>8</v>
      </c>
      <c r="T75" s="9">
        <f t="shared" si="95"/>
        <v>0</v>
      </c>
      <c r="U75" s="10">
        <f t="shared" si="95"/>
        <v>0</v>
      </c>
    </row>
    <row r="76" spans="1:21" x14ac:dyDescent="0.2">
      <c r="A76" s="8" t="s">
        <v>54</v>
      </c>
      <c r="B76" s="9" t="str">
        <f t="shared" si="85"/>
        <v>Boom Hammer +8</v>
      </c>
      <c r="C76" s="9">
        <f t="shared" si="86"/>
        <v>162</v>
      </c>
      <c r="D76" s="9">
        <v>0</v>
      </c>
      <c r="E76" s="9">
        <v>0</v>
      </c>
      <c r="F76" s="9">
        <f t="shared" si="87"/>
        <v>108</v>
      </c>
      <c r="G76" s="9">
        <v>0</v>
      </c>
      <c r="H76" s="9">
        <v>0</v>
      </c>
      <c r="I76" s="9">
        <v>0</v>
      </c>
      <c r="J76" s="9" t="s">
        <v>55</v>
      </c>
      <c r="K76" s="9" t="s">
        <v>56</v>
      </c>
      <c r="L76" s="9" t="s">
        <v>24</v>
      </c>
      <c r="M76" s="9" t="s">
        <v>57</v>
      </c>
      <c r="N76" s="9">
        <v>224</v>
      </c>
      <c r="O76" s="9">
        <v>223</v>
      </c>
      <c r="P76" s="9">
        <v>234</v>
      </c>
      <c r="Q76" s="9">
        <f t="shared" si="88"/>
        <v>61</v>
      </c>
      <c r="R76" s="9">
        <f t="shared" ref="R76:U76" si="96">R75</f>
        <v>14</v>
      </c>
      <c r="S76" s="9">
        <f t="shared" si="96"/>
        <v>8</v>
      </c>
      <c r="T76" s="9">
        <f t="shared" si="96"/>
        <v>0</v>
      </c>
      <c r="U76" s="10">
        <f t="shared" si="96"/>
        <v>0</v>
      </c>
    </row>
    <row r="77" spans="1:21" x14ac:dyDescent="0.2">
      <c r="A77" s="8" t="s">
        <v>58</v>
      </c>
      <c r="B77" s="9" t="str">
        <f t="shared" si="85"/>
        <v>Boom Hammer +9</v>
      </c>
      <c r="C77" s="9">
        <f t="shared" si="86"/>
        <v>171</v>
      </c>
      <c r="D77" s="9">
        <v>0</v>
      </c>
      <c r="E77" s="9">
        <v>0</v>
      </c>
      <c r="F77" s="9">
        <f t="shared" si="87"/>
        <v>114</v>
      </c>
      <c r="G77" s="9">
        <v>0</v>
      </c>
      <c r="H77" s="9">
        <v>0</v>
      </c>
      <c r="I77" s="9">
        <v>0</v>
      </c>
      <c r="J77" s="9" t="s">
        <v>59</v>
      </c>
      <c r="K77" s="9" t="s">
        <v>60</v>
      </c>
      <c r="L77" s="9" t="s">
        <v>24</v>
      </c>
      <c r="M77" s="9" t="s">
        <v>61</v>
      </c>
      <c r="N77" s="9">
        <v>224</v>
      </c>
      <c r="O77" s="9">
        <v>223</v>
      </c>
      <c r="P77" s="9">
        <v>234</v>
      </c>
      <c r="Q77" s="9">
        <f t="shared" si="88"/>
        <v>63</v>
      </c>
      <c r="R77" s="9">
        <f t="shared" ref="R77:U77" si="97">R76</f>
        <v>14</v>
      </c>
      <c r="S77" s="9">
        <f t="shared" si="97"/>
        <v>8</v>
      </c>
      <c r="T77" s="9">
        <f t="shared" si="97"/>
        <v>0</v>
      </c>
      <c r="U77" s="10">
        <f t="shared" si="97"/>
        <v>0</v>
      </c>
    </row>
    <row r="78" spans="1:21" x14ac:dyDescent="0.2">
      <c r="A78" s="11" t="s">
        <v>62</v>
      </c>
      <c r="B78" s="9" t="str">
        <f t="shared" si="85"/>
        <v>Boom Hammer +10</v>
      </c>
      <c r="C78" s="9">
        <f t="shared" si="86"/>
        <v>180</v>
      </c>
      <c r="D78" s="12">
        <v>0</v>
      </c>
      <c r="E78" s="12">
        <v>0</v>
      </c>
      <c r="F78" s="9">
        <f t="shared" si="87"/>
        <v>120</v>
      </c>
      <c r="G78" s="12">
        <v>0</v>
      </c>
      <c r="H78" s="12">
        <v>0</v>
      </c>
      <c r="I78" s="12">
        <v>0</v>
      </c>
      <c r="J78" s="12" t="s">
        <v>63</v>
      </c>
      <c r="K78" s="12" t="s">
        <v>64</v>
      </c>
      <c r="L78" s="12" t="s">
        <v>24</v>
      </c>
      <c r="M78" s="12" t="s">
        <v>27</v>
      </c>
      <c r="N78" s="12">
        <v>224</v>
      </c>
      <c r="O78" s="12">
        <v>223</v>
      </c>
      <c r="P78" s="12">
        <v>234</v>
      </c>
      <c r="Q78" s="9">
        <f t="shared" si="88"/>
        <v>65</v>
      </c>
      <c r="R78" s="12">
        <f t="shared" ref="R78:U78" si="98">R77</f>
        <v>14</v>
      </c>
      <c r="S78" s="12">
        <f t="shared" si="98"/>
        <v>8</v>
      </c>
      <c r="T78" s="12">
        <f t="shared" si="98"/>
        <v>0</v>
      </c>
      <c r="U78" s="13">
        <f t="shared" si="98"/>
        <v>0</v>
      </c>
    </row>
    <row r="79" spans="1:21" x14ac:dyDescent="0.2">
      <c r="A79" s="4" t="s">
        <v>20</v>
      </c>
      <c r="B79" s="5" t="s">
        <v>117</v>
      </c>
      <c r="C79" s="5">
        <v>80</v>
      </c>
      <c r="D79" s="5">
        <v>0</v>
      </c>
      <c r="E79" s="5">
        <v>30</v>
      </c>
      <c r="F79" s="5">
        <v>0</v>
      </c>
      <c r="G79" s="5">
        <v>0</v>
      </c>
      <c r="H79" s="5">
        <v>0</v>
      </c>
      <c r="I79" s="5">
        <v>0</v>
      </c>
      <c r="J79" s="5" t="s">
        <v>44</v>
      </c>
      <c r="K79" s="5" t="s">
        <v>91</v>
      </c>
      <c r="L79" s="5" t="s">
        <v>24</v>
      </c>
      <c r="M79" s="5" t="s">
        <v>66</v>
      </c>
      <c r="N79" s="5">
        <v>224</v>
      </c>
      <c r="O79" s="5">
        <v>223</v>
      </c>
      <c r="P79" s="9">
        <v>234</v>
      </c>
      <c r="Q79" s="5">
        <v>50</v>
      </c>
      <c r="R79" s="6">
        <v>10</v>
      </c>
      <c r="S79" s="6">
        <v>12</v>
      </c>
      <c r="T79" s="6">
        <v>0</v>
      </c>
      <c r="U79" s="7">
        <v>0</v>
      </c>
    </row>
    <row r="80" spans="1:21" x14ac:dyDescent="0.2">
      <c r="A80" s="8" t="s">
        <v>26</v>
      </c>
      <c r="B80" s="9" t="str">
        <f t="shared" ref="B80:B89" si="99">B$79 &amp; " +" &amp; A80</f>
        <v>Burial Blade +1</v>
      </c>
      <c r="C80" s="9"/>
      <c r="D80" s="9">
        <v>0</v>
      </c>
      <c r="E80" s="9">
        <f t="shared" ref="E80:E89" si="100">E79+3</f>
        <v>33</v>
      </c>
      <c r="F80" s="9">
        <v>0</v>
      </c>
      <c r="G80" s="9">
        <v>0</v>
      </c>
      <c r="H80" s="9">
        <v>0</v>
      </c>
      <c r="I80" s="9">
        <v>0</v>
      </c>
      <c r="J80" s="9" t="s">
        <v>48</v>
      </c>
      <c r="K80" s="9" t="s">
        <v>118</v>
      </c>
      <c r="L80" s="9" t="s">
        <v>24</v>
      </c>
      <c r="M80" s="9" t="s">
        <v>29</v>
      </c>
      <c r="N80" s="9">
        <v>224</v>
      </c>
      <c r="O80" s="9">
        <v>223</v>
      </c>
      <c r="P80" s="9">
        <v>234</v>
      </c>
      <c r="Q80" s="9">
        <f t="shared" ref="Q80:Q89" si="101">Q79+3</f>
        <v>53</v>
      </c>
      <c r="R80" s="9">
        <f t="shared" ref="R80:U80" si="102">R79</f>
        <v>10</v>
      </c>
      <c r="S80" s="9">
        <f t="shared" si="102"/>
        <v>12</v>
      </c>
      <c r="T80" s="9">
        <f t="shared" si="102"/>
        <v>0</v>
      </c>
      <c r="U80" s="10">
        <f t="shared" si="102"/>
        <v>0</v>
      </c>
    </row>
    <row r="81" spans="1:28" x14ac:dyDescent="0.2">
      <c r="A81" s="8" t="s">
        <v>30</v>
      </c>
      <c r="B81" s="9" t="str">
        <f t="shared" si="99"/>
        <v>Burial Blade +2</v>
      </c>
      <c r="C81" s="9"/>
      <c r="D81" s="9">
        <v>0</v>
      </c>
      <c r="E81" s="9">
        <f t="shared" si="100"/>
        <v>36</v>
      </c>
      <c r="F81" s="9">
        <v>0</v>
      </c>
      <c r="G81" s="9">
        <v>0</v>
      </c>
      <c r="H81" s="9">
        <v>0</v>
      </c>
      <c r="I81" s="9">
        <v>0</v>
      </c>
      <c r="J81" s="9" t="s">
        <v>52</v>
      </c>
      <c r="K81" s="9" t="s">
        <v>119</v>
      </c>
      <c r="L81" s="9" t="s">
        <v>24</v>
      </c>
      <c r="M81" s="9" t="s">
        <v>74</v>
      </c>
      <c r="N81" s="9">
        <v>224</v>
      </c>
      <c r="O81" s="9">
        <v>223</v>
      </c>
      <c r="P81" s="9">
        <v>234</v>
      </c>
      <c r="Q81" s="9">
        <f t="shared" si="101"/>
        <v>56</v>
      </c>
      <c r="R81" s="9">
        <f t="shared" ref="R81:U81" si="103">R80</f>
        <v>10</v>
      </c>
      <c r="S81" s="9">
        <f t="shared" si="103"/>
        <v>12</v>
      </c>
      <c r="T81" s="9">
        <f t="shared" si="103"/>
        <v>0</v>
      </c>
      <c r="U81" s="10">
        <f t="shared" si="103"/>
        <v>0</v>
      </c>
    </row>
    <row r="82" spans="1:28" x14ac:dyDescent="0.2">
      <c r="A82" s="8" t="s">
        <v>34</v>
      </c>
      <c r="B82" s="9" t="str">
        <f t="shared" si="99"/>
        <v>Burial Blade +3</v>
      </c>
      <c r="C82" s="9"/>
      <c r="D82" s="9">
        <v>0</v>
      </c>
      <c r="E82" s="9">
        <f t="shared" si="100"/>
        <v>39</v>
      </c>
      <c r="F82" s="9">
        <v>0</v>
      </c>
      <c r="G82" s="9">
        <v>0</v>
      </c>
      <c r="H82" s="9">
        <v>0</v>
      </c>
      <c r="I82" s="9">
        <v>0</v>
      </c>
      <c r="J82" s="9" t="s">
        <v>56</v>
      </c>
      <c r="K82" s="9" t="s">
        <v>61</v>
      </c>
      <c r="L82" s="9" t="s">
        <v>24</v>
      </c>
      <c r="M82" s="9" t="s">
        <v>89</v>
      </c>
      <c r="N82" s="9">
        <v>224</v>
      </c>
      <c r="O82" s="9">
        <v>223</v>
      </c>
      <c r="P82" s="9">
        <v>234</v>
      </c>
      <c r="Q82" s="9">
        <f t="shared" si="101"/>
        <v>59</v>
      </c>
      <c r="R82" s="9">
        <f t="shared" ref="R82:U82" si="104">R81</f>
        <v>10</v>
      </c>
      <c r="S82" s="9">
        <f t="shared" si="104"/>
        <v>12</v>
      </c>
      <c r="T82" s="9">
        <f t="shared" si="104"/>
        <v>0</v>
      </c>
      <c r="U82" s="10">
        <f t="shared" si="104"/>
        <v>0</v>
      </c>
    </row>
    <row r="83" spans="1:28" x14ac:dyDescent="0.2">
      <c r="A83" s="8" t="s">
        <v>38</v>
      </c>
      <c r="B83" s="9" t="str">
        <f t="shared" si="99"/>
        <v>Burial Blade +4</v>
      </c>
      <c r="C83" s="9"/>
      <c r="D83" s="9">
        <v>0</v>
      </c>
      <c r="E83" s="9">
        <f t="shared" si="100"/>
        <v>42</v>
      </c>
      <c r="F83" s="9">
        <v>0</v>
      </c>
      <c r="G83" s="9">
        <v>0</v>
      </c>
      <c r="H83" s="9">
        <v>0</v>
      </c>
      <c r="I83" s="9">
        <v>0</v>
      </c>
      <c r="J83" s="9" t="s">
        <v>60</v>
      </c>
      <c r="K83" s="9" t="s">
        <v>27</v>
      </c>
      <c r="L83" s="9" t="s">
        <v>24</v>
      </c>
      <c r="M83" s="9" t="s">
        <v>45</v>
      </c>
      <c r="N83" s="9">
        <v>224</v>
      </c>
      <c r="O83" s="9">
        <v>223</v>
      </c>
      <c r="P83" s="9">
        <v>234</v>
      </c>
      <c r="Q83" s="9">
        <f t="shared" si="101"/>
        <v>62</v>
      </c>
      <c r="R83" s="9">
        <f t="shared" ref="R83:U83" si="105">R82</f>
        <v>10</v>
      </c>
      <c r="S83" s="9">
        <f t="shared" si="105"/>
        <v>12</v>
      </c>
      <c r="T83" s="9">
        <f t="shared" si="105"/>
        <v>0</v>
      </c>
      <c r="U83" s="10">
        <f t="shared" si="105"/>
        <v>0</v>
      </c>
    </row>
    <row r="84" spans="1:28" x14ac:dyDescent="0.2">
      <c r="A84" s="8" t="s">
        <v>42</v>
      </c>
      <c r="B84" s="9" t="str">
        <f t="shared" si="99"/>
        <v>Burial Blade +5</v>
      </c>
      <c r="C84" s="9"/>
      <c r="D84" s="9">
        <v>0</v>
      </c>
      <c r="E84" s="9">
        <f t="shared" si="100"/>
        <v>45</v>
      </c>
      <c r="F84" s="9">
        <v>0</v>
      </c>
      <c r="G84" s="9">
        <v>0</v>
      </c>
      <c r="H84" s="9">
        <v>0</v>
      </c>
      <c r="I84" s="9">
        <v>0</v>
      </c>
      <c r="J84" s="9" t="s">
        <v>64</v>
      </c>
      <c r="K84" s="9" t="s">
        <v>96</v>
      </c>
      <c r="L84" s="9" t="s">
        <v>24</v>
      </c>
      <c r="M84" s="9" t="s">
        <v>91</v>
      </c>
      <c r="N84" s="9">
        <v>224</v>
      </c>
      <c r="O84" s="9">
        <v>223</v>
      </c>
      <c r="P84" s="9">
        <v>234</v>
      </c>
      <c r="Q84" s="9">
        <f t="shared" si="101"/>
        <v>65</v>
      </c>
      <c r="R84" s="9">
        <f t="shared" ref="R84:U84" si="106">R83</f>
        <v>10</v>
      </c>
      <c r="S84" s="9">
        <f t="shared" si="106"/>
        <v>12</v>
      </c>
      <c r="T84" s="9">
        <f t="shared" si="106"/>
        <v>0</v>
      </c>
      <c r="U84" s="10">
        <f t="shared" si="106"/>
        <v>0</v>
      </c>
    </row>
    <row r="85" spans="1:28" x14ac:dyDescent="0.2">
      <c r="A85" s="8" t="s">
        <v>46</v>
      </c>
      <c r="B85" s="9" t="str">
        <f t="shared" si="99"/>
        <v>Burial Blade +6</v>
      </c>
      <c r="C85" s="9"/>
      <c r="D85" s="9">
        <v>0</v>
      </c>
      <c r="E85" s="9">
        <f t="shared" si="100"/>
        <v>48</v>
      </c>
      <c r="F85" s="9">
        <v>0</v>
      </c>
      <c r="G85" s="9">
        <v>0</v>
      </c>
      <c r="H85" s="9">
        <v>0</v>
      </c>
      <c r="I85" s="9">
        <v>0</v>
      </c>
      <c r="J85" s="9" t="s">
        <v>69</v>
      </c>
      <c r="K85" s="9" t="s">
        <v>93</v>
      </c>
      <c r="L85" s="9" t="s">
        <v>24</v>
      </c>
      <c r="M85" s="9" t="s">
        <v>57</v>
      </c>
      <c r="N85" s="9">
        <v>224</v>
      </c>
      <c r="O85" s="9">
        <v>223</v>
      </c>
      <c r="P85" s="9">
        <v>234</v>
      </c>
      <c r="Q85" s="9">
        <f t="shared" si="101"/>
        <v>68</v>
      </c>
      <c r="R85" s="9">
        <f t="shared" ref="R85:U85" si="107">R84</f>
        <v>10</v>
      </c>
      <c r="S85" s="9">
        <f t="shared" si="107"/>
        <v>12</v>
      </c>
      <c r="T85" s="9">
        <f t="shared" si="107"/>
        <v>0</v>
      </c>
      <c r="U85" s="10">
        <f t="shared" si="107"/>
        <v>0</v>
      </c>
      <c r="X85" s="17" t="s">
        <v>120</v>
      </c>
      <c r="Y85" s="17" t="s">
        <v>121</v>
      </c>
    </row>
    <row r="86" spans="1:28" x14ac:dyDescent="0.2">
      <c r="A86" s="8" t="s">
        <v>50</v>
      </c>
      <c r="B86" s="9" t="str">
        <f t="shared" si="99"/>
        <v>Burial Blade +7</v>
      </c>
      <c r="C86" s="9"/>
      <c r="D86" s="9">
        <v>0</v>
      </c>
      <c r="E86" s="9">
        <f t="shared" si="100"/>
        <v>51</v>
      </c>
      <c r="F86" s="9">
        <v>0</v>
      </c>
      <c r="G86" s="9">
        <v>0</v>
      </c>
      <c r="H86" s="9">
        <v>0</v>
      </c>
      <c r="I86" s="9">
        <v>0</v>
      </c>
      <c r="J86" s="9" t="s">
        <v>72</v>
      </c>
      <c r="K86" s="9" t="s">
        <v>35</v>
      </c>
      <c r="L86" s="9" t="s">
        <v>24</v>
      </c>
      <c r="M86" s="9" t="s">
        <v>61</v>
      </c>
      <c r="N86" s="9">
        <v>224</v>
      </c>
      <c r="O86" s="9">
        <v>223</v>
      </c>
      <c r="P86" s="9">
        <v>234</v>
      </c>
      <c r="Q86" s="9">
        <f t="shared" si="101"/>
        <v>71</v>
      </c>
      <c r="R86" s="9">
        <f t="shared" ref="R86:U86" si="108">R85</f>
        <v>10</v>
      </c>
      <c r="S86" s="9">
        <f t="shared" si="108"/>
        <v>12</v>
      </c>
      <c r="T86" s="9">
        <f t="shared" si="108"/>
        <v>0</v>
      </c>
      <c r="U86" s="10">
        <f t="shared" si="108"/>
        <v>0</v>
      </c>
    </row>
    <row r="87" spans="1:28" x14ac:dyDescent="0.2">
      <c r="A87" s="8" t="s">
        <v>54</v>
      </c>
      <c r="B87" s="9" t="str">
        <f t="shared" si="99"/>
        <v>Burial Blade +8</v>
      </c>
      <c r="C87" s="9"/>
      <c r="D87" s="9">
        <v>0</v>
      </c>
      <c r="E87" s="9">
        <f t="shared" si="100"/>
        <v>54</v>
      </c>
      <c r="F87" s="9">
        <v>0</v>
      </c>
      <c r="G87" s="9">
        <v>0</v>
      </c>
      <c r="H87" s="9">
        <v>0</v>
      </c>
      <c r="I87" s="9">
        <v>0</v>
      </c>
      <c r="J87" s="9" t="s">
        <v>75</v>
      </c>
      <c r="K87" s="9" t="s">
        <v>122</v>
      </c>
      <c r="L87" s="9" t="s">
        <v>24</v>
      </c>
      <c r="M87" s="9" t="s">
        <v>92</v>
      </c>
      <c r="N87" s="9">
        <v>224</v>
      </c>
      <c r="O87" s="9">
        <v>223</v>
      </c>
      <c r="P87" s="9">
        <v>234</v>
      </c>
      <c r="Q87" s="9">
        <f t="shared" si="101"/>
        <v>74</v>
      </c>
      <c r="R87" s="9">
        <f t="shared" ref="R87:U87" si="109">R86</f>
        <v>10</v>
      </c>
      <c r="S87" s="9">
        <f t="shared" si="109"/>
        <v>12</v>
      </c>
      <c r="T87" s="9">
        <f t="shared" si="109"/>
        <v>0</v>
      </c>
      <c r="U87" s="10">
        <f t="shared" si="109"/>
        <v>0</v>
      </c>
      <c r="X87" s="17" t="s">
        <v>123</v>
      </c>
      <c r="Y87" s="17" t="s">
        <v>124</v>
      </c>
      <c r="Z87" s="17" t="s">
        <v>125</v>
      </c>
      <c r="AA87" s="17" t="s">
        <v>126</v>
      </c>
      <c r="AB87" s="17" t="s">
        <v>127</v>
      </c>
    </row>
    <row r="88" spans="1:28" x14ac:dyDescent="0.2">
      <c r="A88" s="8" t="s">
        <v>58</v>
      </c>
      <c r="B88" s="9" t="str">
        <f t="shared" si="99"/>
        <v>Burial Blade +9</v>
      </c>
      <c r="C88" s="9"/>
      <c r="D88" s="9">
        <v>0</v>
      </c>
      <c r="E88" s="9">
        <f t="shared" si="100"/>
        <v>57</v>
      </c>
      <c r="F88" s="9">
        <v>0</v>
      </c>
      <c r="G88" s="9">
        <v>0</v>
      </c>
      <c r="H88" s="9">
        <v>0</v>
      </c>
      <c r="I88" s="9">
        <v>0</v>
      </c>
      <c r="J88" s="9" t="s">
        <v>77</v>
      </c>
      <c r="K88" s="9" t="s">
        <v>128</v>
      </c>
      <c r="L88" s="9" t="s">
        <v>24</v>
      </c>
      <c r="M88" s="9" t="s">
        <v>93</v>
      </c>
      <c r="N88" s="9">
        <v>224</v>
      </c>
      <c r="O88" s="9">
        <v>223</v>
      </c>
      <c r="P88" s="9">
        <v>234</v>
      </c>
      <c r="Q88" s="9">
        <f t="shared" si="101"/>
        <v>77</v>
      </c>
      <c r="R88" s="9">
        <f t="shared" ref="R88:U88" si="110">R87</f>
        <v>10</v>
      </c>
      <c r="S88" s="9">
        <f t="shared" si="110"/>
        <v>12</v>
      </c>
      <c r="T88" s="9">
        <f t="shared" si="110"/>
        <v>0</v>
      </c>
      <c r="U88" s="10">
        <f t="shared" si="110"/>
        <v>0</v>
      </c>
      <c r="X88" s="17">
        <v>20</v>
      </c>
      <c r="Y88" s="17">
        <v>20</v>
      </c>
      <c r="Z88" s="17">
        <v>20</v>
      </c>
      <c r="AA88" s="17">
        <v>20</v>
      </c>
      <c r="AB88" s="17">
        <v>0.35</v>
      </c>
    </row>
    <row r="89" spans="1:28" x14ac:dyDescent="0.2">
      <c r="A89" s="11" t="s">
        <v>62</v>
      </c>
      <c r="B89" s="9" t="str">
        <f t="shared" si="99"/>
        <v>Burial Blade +10</v>
      </c>
      <c r="C89" s="9"/>
      <c r="D89" s="12">
        <v>0</v>
      </c>
      <c r="E89" s="9">
        <f t="shared" si="100"/>
        <v>60</v>
      </c>
      <c r="F89" s="12">
        <v>0</v>
      </c>
      <c r="G89" s="12">
        <v>0</v>
      </c>
      <c r="H89" s="12">
        <v>0</v>
      </c>
      <c r="I89" s="12">
        <v>0</v>
      </c>
      <c r="J89" s="12" t="s">
        <v>78</v>
      </c>
      <c r="K89" s="12" t="s">
        <v>43</v>
      </c>
      <c r="L89" s="12" t="s">
        <v>24</v>
      </c>
      <c r="M89" s="12" t="s">
        <v>94</v>
      </c>
      <c r="N89" s="12">
        <v>224</v>
      </c>
      <c r="O89" s="12">
        <v>223</v>
      </c>
      <c r="P89" s="12">
        <v>234</v>
      </c>
      <c r="Q89" s="9">
        <f t="shared" si="101"/>
        <v>80</v>
      </c>
      <c r="R89" s="12">
        <f t="shared" ref="R89:U89" si="111">R88</f>
        <v>10</v>
      </c>
      <c r="S89" s="12">
        <f t="shared" si="111"/>
        <v>12</v>
      </c>
      <c r="T89" s="12">
        <f t="shared" si="111"/>
        <v>0</v>
      </c>
      <c r="U89" s="13">
        <f t="shared" si="111"/>
        <v>0</v>
      </c>
      <c r="X89" s="17" t="s">
        <v>129</v>
      </c>
      <c r="Y89" s="17" t="s">
        <v>130</v>
      </c>
      <c r="Z89" s="17" t="s">
        <v>131</v>
      </c>
    </row>
    <row r="90" spans="1:28" x14ac:dyDescent="0.2">
      <c r="A90" s="4" t="s">
        <v>20</v>
      </c>
      <c r="B90" s="5" t="s">
        <v>132</v>
      </c>
      <c r="C90" s="5">
        <v>92</v>
      </c>
      <c r="D90" s="5">
        <v>92</v>
      </c>
      <c r="E90" s="5">
        <v>0</v>
      </c>
      <c r="F90" s="5">
        <v>0</v>
      </c>
      <c r="G90" s="5">
        <v>0</v>
      </c>
      <c r="H90" s="5">
        <v>0</v>
      </c>
      <c r="I90" s="5">
        <v>30</v>
      </c>
      <c r="J90" s="5" t="s">
        <v>23</v>
      </c>
      <c r="K90" s="5" t="s">
        <v>33</v>
      </c>
      <c r="L90" s="5" t="s">
        <v>22</v>
      </c>
      <c r="M90" s="5" t="s">
        <v>81</v>
      </c>
      <c r="N90" s="5">
        <v>223</v>
      </c>
      <c r="O90" s="5">
        <v>224</v>
      </c>
      <c r="P90" s="9">
        <v>123</v>
      </c>
      <c r="Q90" s="5">
        <v>40</v>
      </c>
      <c r="R90" s="6">
        <v>10</v>
      </c>
      <c r="S90" s="6">
        <v>14</v>
      </c>
      <c r="T90" s="6">
        <v>12</v>
      </c>
      <c r="U90" s="7">
        <v>0</v>
      </c>
      <c r="W90" s="17" t="s">
        <v>120</v>
      </c>
      <c r="X90" s="17">
        <f t="shared" ref="X90:X100" si="112">C90+(C90*$AB$88*J90)+(C90*$AB$88*K90)</f>
        <v>111.32</v>
      </c>
      <c r="Y90" s="17">
        <f t="shared" ref="Y90:Y100" si="113">D90+(D90*$AB$88*L90)</f>
        <v>111.32</v>
      </c>
      <c r="Z90" s="17">
        <f t="shared" ref="Z90:Z100" si="114">X90+Y90</f>
        <v>222.64</v>
      </c>
      <c r="AA90" s="30" t="s">
        <v>133</v>
      </c>
      <c r="AB90" s="31"/>
    </row>
    <row r="91" spans="1:28" x14ac:dyDescent="0.2">
      <c r="A91" s="8" t="s">
        <v>26</v>
      </c>
      <c r="B91" s="9" t="str">
        <f t="shared" ref="B91:B100" si="115">B$90 &amp; " +" &amp; A91</f>
        <v>Chikage +1</v>
      </c>
      <c r="C91" s="9">
        <f t="shared" ref="C91:D91" si="116">C90+9</f>
        <v>101</v>
      </c>
      <c r="D91" s="9">
        <f t="shared" si="116"/>
        <v>101</v>
      </c>
      <c r="E91" s="9">
        <v>0</v>
      </c>
      <c r="F91" s="9">
        <v>0</v>
      </c>
      <c r="G91" s="9">
        <v>0</v>
      </c>
      <c r="H91" s="9">
        <v>0</v>
      </c>
      <c r="I91" s="9">
        <v>30</v>
      </c>
      <c r="J91" s="9" t="s">
        <v>28</v>
      </c>
      <c r="K91" s="9" t="s">
        <v>37</v>
      </c>
      <c r="L91" s="9" t="s">
        <v>96</v>
      </c>
      <c r="M91" s="9" t="s">
        <v>81</v>
      </c>
      <c r="N91" s="9">
        <v>223</v>
      </c>
      <c r="O91" s="9">
        <v>224</v>
      </c>
      <c r="P91" s="9">
        <v>123</v>
      </c>
      <c r="Q91" s="9">
        <f t="shared" ref="Q91:Q100" si="117">Q90+2</f>
        <v>42</v>
      </c>
      <c r="R91" s="9">
        <f t="shared" ref="R91:U91" si="118">R90</f>
        <v>10</v>
      </c>
      <c r="S91" s="9">
        <f t="shared" si="118"/>
        <v>14</v>
      </c>
      <c r="T91" s="9">
        <f t="shared" si="118"/>
        <v>12</v>
      </c>
      <c r="U91" s="10">
        <f t="shared" si="118"/>
        <v>0</v>
      </c>
      <c r="W91" s="17" t="s">
        <v>120</v>
      </c>
      <c r="X91" s="17">
        <f t="shared" si="112"/>
        <v>123.2705</v>
      </c>
      <c r="Y91" s="17">
        <f t="shared" si="113"/>
        <v>123.97749999999999</v>
      </c>
      <c r="Z91" s="17">
        <f t="shared" si="114"/>
        <v>247.24799999999999</v>
      </c>
      <c r="AA91" s="30" t="s">
        <v>134</v>
      </c>
      <c r="AB91" s="31"/>
    </row>
    <row r="92" spans="1:28" x14ac:dyDescent="0.2">
      <c r="A92" s="8" t="s">
        <v>30</v>
      </c>
      <c r="B92" s="9" t="str">
        <f t="shared" si="115"/>
        <v>Chikage +2</v>
      </c>
      <c r="C92" s="9">
        <f t="shared" ref="C92:D92" si="119">C91+9</f>
        <v>110</v>
      </c>
      <c r="D92" s="9">
        <f t="shared" si="119"/>
        <v>110</v>
      </c>
      <c r="E92" s="9">
        <v>0</v>
      </c>
      <c r="F92" s="9">
        <v>0</v>
      </c>
      <c r="G92" s="9">
        <v>0</v>
      </c>
      <c r="H92" s="9">
        <v>0</v>
      </c>
      <c r="I92" s="9">
        <v>30</v>
      </c>
      <c r="J92" s="9" t="s">
        <v>32</v>
      </c>
      <c r="K92" s="9" t="s">
        <v>89</v>
      </c>
      <c r="L92" s="9" t="s">
        <v>94</v>
      </c>
      <c r="M92" s="9" t="s">
        <v>87</v>
      </c>
      <c r="N92" s="9">
        <v>223</v>
      </c>
      <c r="O92" s="9">
        <v>224</v>
      </c>
      <c r="P92" s="9">
        <v>123</v>
      </c>
      <c r="Q92" s="9">
        <f t="shared" si="117"/>
        <v>44</v>
      </c>
      <c r="R92" s="9">
        <f t="shared" ref="R92:U92" si="120">R91</f>
        <v>10</v>
      </c>
      <c r="S92" s="9">
        <f t="shared" si="120"/>
        <v>14</v>
      </c>
      <c r="T92" s="9">
        <f t="shared" si="120"/>
        <v>12</v>
      </c>
      <c r="U92" s="10">
        <f t="shared" si="120"/>
        <v>0</v>
      </c>
      <c r="W92" s="17" t="s">
        <v>120</v>
      </c>
      <c r="X92" s="17">
        <f t="shared" si="112"/>
        <v>135.41</v>
      </c>
      <c r="Y92" s="17">
        <f t="shared" si="113"/>
        <v>136.94999999999999</v>
      </c>
      <c r="Z92" s="17">
        <f t="shared" si="114"/>
        <v>272.36</v>
      </c>
      <c r="AA92" s="30" t="s">
        <v>135</v>
      </c>
      <c r="AB92" s="31"/>
    </row>
    <row r="93" spans="1:28" x14ac:dyDescent="0.2">
      <c r="A93" s="8" t="s">
        <v>34</v>
      </c>
      <c r="B93" s="9" t="str">
        <f t="shared" si="115"/>
        <v>Chikage +3</v>
      </c>
      <c r="C93" s="9">
        <f t="shared" ref="C93:D93" si="121">C92+9</f>
        <v>119</v>
      </c>
      <c r="D93" s="9">
        <f t="shared" si="121"/>
        <v>119</v>
      </c>
      <c r="E93" s="9">
        <v>0</v>
      </c>
      <c r="F93" s="9">
        <v>0</v>
      </c>
      <c r="G93" s="9">
        <v>0</v>
      </c>
      <c r="H93" s="9">
        <v>0</v>
      </c>
      <c r="I93" s="9">
        <v>30</v>
      </c>
      <c r="J93" s="9" t="s">
        <v>36</v>
      </c>
      <c r="K93" s="9" t="s">
        <v>136</v>
      </c>
      <c r="L93" s="9" t="s">
        <v>43</v>
      </c>
      <c r="M93" s="9" t="s">
        <v>70</v>
      </c>
      <c r="N93" s="9">
        <v>223</v>
      </c>
      <c r="O93" s="9">
        <v>224</v>
      </c>
      <c r="P93" s="9">
        <v>123</v>
      </c>
      <c r="Q93" s="9">
        <f t="shared" si="117"/>
        <v>46</v>
      </c>
      <c r="R93" s="9">
        <f t="shared" ref="R93:U93" si="122">R92</f>
        <v>10</v>
      </c>
      <c r="S93" s="9">
        <f t="shared" si="122"/>
        <v>14</v>
      </c>
      <c r="T93" s="9">
        <f t="shared" si="122"/>
        <v>12</v>
      </c>
      <c r="U93" s="10">
        <f t="shared" si="122"/>
        <v>0</v>
      </c>
      <c r="W93" s="17" t="s">
        <v>120</v>
      </c>
      <c r="X93" s="17">
        <f t="shared" si="112"/>
        <v>147.73849999999999</v>
      </c>
      <c r="Y93" s="17">
        <f t="shared" si="113"/>
        <v>150.23750000000001</v>
      </c>
      <c r="Z93" s="17">
        <f t="shared" si="114"/>
        <v>297.976</v>
      </c>
    </row>
    <row r="94" spans="1:28" x14ac:dyDescent="0.2">
      <c r="A94" s="8" t="s">
        <v>38</v>
      </c>
      <c r="B94" s="9" t="str">
        <f t="shared" si="115"/>
        <v>Chikage +4</v>
      </c>
      <c r="C94" s="9">
        <f t="shared" ref="C94:D94" si="123">C93+9</f>
        <v>128</v>
      </c>
      <c r="D94" s="9">
        <f t="shared" si="123"/>
        <v>128</v>
      </c>
      <c r="E94" s="9">
        <v>0</v>
      </c>
      <c r="F94" s="9">
        <v>0</v>
      </c>
      <c r="G94" s="9">
        <v>0</v>
      </c>
      <c r="H94" s="9">
        <v>0</v>
      </c>
      <c r="I94" s="9">
        <v>30</v>
      </c>
      <c r="J94" s="9" t="s">
        <v>40</v>
      </c>
      <c r="K94" s="9" t="s">
        <v>137</v>
      </c>
      <c r="L94" s="9" t="s">
        <v>97</v>
      </c>
      <c r="M94" s="9" t="s">
        <v>73</v>
      </c>
      <c r="N94" s="9">
        <v>223</v>
      </c>
      <c r="O94" s="9">
        <v>224</v>
      </c>
      <c r="P94" s="9">
        <v>123</v>
      </c>
      <c r="Q94" s="9">
        <f t="shared" si="117"/>
        <v>48</v>
      </c>
      <c r="R94" s="9">
        <f t="shared" ref="R94:U94" si="124">R93</f>
        <v>10</v>
      </c>
      <c r="S94" s="9">
        <f t="shared" si="124"/>
        <v>14</v>
      </c>
      <c r="T94" s="9">
        <f t="shared" si="124"/>
        <v>12</v>
      </c>
      <c r="U94" s="10">
        <f t="shared" si="124"/>
        <v>0</v>
      </c>
      <c r="W94" s="17" t="s">
        <v>120</v>
      </c>
      <c r="X94" s="17">
        <f t="shared" si="112"/>
        <v>160.256</v>
      </c>
      <c r="Y94" s="17">
        <f t="shared" si="113"/>
        <v>163.84</v>
      </c>
      <c r="Z94" s="17">
        <f t="shared" si="114"/>
        <v>324.096</v>
      </c>
    </row>
    <row r="95" spans="1:28" x14ac:dyDescent="0.2">
      <c r="A95" s="8" t="s">
        <v>42</v>
      </c>
      <c r="B95" s="9" t="str">
        <f t="shared" si="115"/>
        <v>Chikage +5</v>
      </c>
      <c r="C95" s="9">
        <f t="shared" ref="C95:D95" si="125">C94+9</f>
        <v>137</v>
      </c>
      <c r="D95" s="9">
        <f t="shared" si="125"/>
        <v>137</v>
      </c>
      <c r="E95" s="9">
        <v>0</v>
      </c>
      <c r="F95" s="9">
        <v>0</v>
      </c>
      <c r="G95" s="9">
        <v>0</v>
      </c>
      <c r="H95" s="9">
        <v>0</v>
      </c>
      <c r="I95" s="9">
        <v>30</v>
      </c>
      <c r="J95" s="9" t="s">
        <v>44</v>
      </c>
      <c r="K95" s="9" t="s">
        <v>91</v>
      </c>
      <c r="L95" s="9" t="s">
        <v>98</v>
      </c>
      <c r="M95" s="9" t="s">
        <v>25</v>
      </c>
      <c r="N95" s="9">
        <v>223</v>
      </c>
      <c r="O95" s="9">
        <v>224</v>
      </c>
      <c r="P95" s="9">
        <v>123</v>
      </c>
      <c r="Q95" s="9">
        <f t="shared" si="117"/>
        <v>50</v>
      </c>
      <c r="R95" s="9">
        <f t="shared" ref="R95:U95" si="126">R94</f>
        <v>10</v>
      </c>
      <c r="S95" s="9">
        <f t="shared" si="126"/>
        <v>14</v>
      </c>
      <c r="T95" s="9">
        <f t="shared" si="126"/>
        <v>12</v>
      </c>
      <c r="U95" s="10">
        <f t="shared" si="126"/>
        <v>0</v>
      </c>
      <c r="W95" s="17" t="s">
        <v>120</v>
      </c>
      <c r="X95" s="17">
        <f t="shared" si="112"/>
        <v>172.96250000000001</v>
      </c>
      <c r="Y95" s="17">
        <f t="shared" si="113"/>
        <v>177.75749999999999</v>
      </c>
      <c r="Z95" s="17">
        <f t="shared" si="114"/>
        <v>350.72</v>
      </c>
    </row>
    <row r="96" spans="1:28" x14ac:dyDescent="0.2">
      <c r="A96" s="8" t="s">
        <v>46</v>
      </c>
      <c r="B96" s="9" t="str">
        <f t="shared" si="115"/>
        <v>Chikage +6</v>
      </c>
      <c r="C96" s="9">
        <f t="shared" ref="C96:D96" si="127">C95+9</f>
        <v>146</v>
      </c>
      <c r="D96" s="9">
        <f t="shared" si="127"/>
        <v>146</v>
      </c>
      <c r="E96" s="9">
        <v>0</v>
      </c>
      <c r="F96" s="9">
        <v>0</v>
      </c>
      <c r="G96" s="9">
        <v>0</v>
      </c>
      <c r="H96" s="9">
        <v>0</v>
      </c>
      <c r="I96" s="9">
        <v>30</v>
      </c>
      <c r="J96" s="9" t="s">
        <v>48</v>
      </c>
      <c r="K96" s="9" t="s">
        <v>118</v>
      </c>
      <c r="L96" s="9" t="s">
        <v>63</v>
      </c>
      <c r="M96" s="9" t="s">
        <v>68</v>
      </c>
      <c r="N96" s="9">
        <v>223</v>
      </c>
      <c r="O96" s="9">
        <v>224</v>
      </c>
      <c r="P96" s="9">
        <v>123</v>
      </c>
      <c r="Q96" s="9">
        <f t="shared" si="117"/>
        <v>52</v>
      </c>
      <c r="R96" s="9">
        <f t="shared" ref="R96:U96" si="128">R95</f>
        <v>10</v>
      </c>
      <c r="S96" s="9">
        <f t="shared" si="128"/>
        <v>14</v>
      </c>
      <c r="T96" s="9">
        <f t="shared" si="128"/>
        <v>12</v>
      </c>
      <c r="U96" s="10">
        <f t="shared" si="128"/>
        <v>0</v>
      </c>
      <c r="W96" s="17" t="s">
        <v>120</v>
      </c>
      <c r="X96" s="17">
        <f t="shared" si="112"/>
        <v>185.858</v>
      </c>
      <c r="Y96" s="17">
        <f t="shared" si="113"/>
        <v>191.99</v>
      </c>
      <c r="Z96" s="17">
        <f t="shared" si="114"/>
        <v>377.84800000000001</v>
      </c>
    </row>
    <row r="97" spans="1:31" x14ac:dyDescent="0.2">
      <c r="A97" s="8" t="s">
        <v>50</v>
      </c>
      <c r="B97" s="9" t="str">
        <f t="shared" si="115"/>
        <v>Chikage +7</v>
      </c>
      <c r="C97" s="9">
        <f t="shared" ref="C97:D97" si="129">C96+9</f>
        <v>155</v>
      </c>
      <c r="D97" s="9">
        <f t="shared" si="129"/>
        <v>155</v>
      </c>
      <c r="E97" s="9">
        <v>0</v>
      </c>
      <c r="F97" s="9">
        <v>0</v>
      </c>
      <c r="G97" s="9">
        <v>0</v>
      </c>
      <c r="H97" s="9">
        <v>0</v>
      </c>
      <c r="I97" s="9">
        <v>30</v>
      </c>
      <c r="J97" s="9" t="s">
        <v>52</v>
      </c>
      <c r="K97" s="9" t="s">
        <v>119</v>
      </c>
      <c r="L97" s="9" t="s">
        <v>99</v>
      </c>
      <c r="M97" s="9" t="s">
        <v>71</v>
      </c>
      <c r="N97" s="9">
        <v>223</v>
      </c>
      <c r="O97" s="9">
        <v>224</v>
      </c>
      <c r="P97" s="9">
        <v>123</v>
      </c>
      <c r="Q97" s="9">
        <f t="shared" si="117"/>
        <v>54</v>
      </c>
      <c r="R97" s="9">
        <f t="shared" ref="R97:U97" si="130">R96</f>
        <v>10</v>
      </c>
      <c r="S97" s="9">
        <f t="shared" si="130"/>
        <v>14</v>
      </c>
      <c r="T97" s="9">
        <f t="shared" si="130"/>
        <v>12</v>
      </c>
      <c r="U97" s="10">
        <f t="shared" si="130"/>
        <v>0</v>
      </c>
      <c r="W97" s="17" t="s">
        <v>120</v>
      </c>
      <c r="X97" s="17">
        <f t="shared" si="112"/>
        <v>198.9425</v>
      </c>
      <c r="Y97" s="17">
        <f t="shared" si="113"/>
        <v>206.53749999999999</v>
      </c>
      <c r="Z97" s="17">
        <f t="shared" si="114"/>
        <v>405.48</v>
      </c>
    </row>
    <row r="98" spans="1:31" x14ac:dyDescent="0.2">
      <c r="A98" s="8" t="s">
        <v>54</v>
      </c>
      <c r="B98" s="9" t="str">
        <f t="shared" si="115"/>
        <v>Chikage +8</v>
      </c>
      <c r="C98" s="9">
        <f t="shared" ref="C98:D98" si="131">C97+9</f>
        <v>164</v>
      </c>
      <c r="D98" s="9">
        <f t="shared" si="131"/>
        <v>164</v>
      </c>
      <c r="E98" s="9">
        <v>0</v>
      </c>
      <c r="F98" s="9">
        <v>0</v>
      </c>
      <c r="G98" s="9">
        <v>0</v>
      </c>
      <c r="H98" s="9">
        <v>0</v>
      </c>
      <c r="I98" s="9">
        <v>30</v>
      </c>
      <c r="J98" s="9" t="s">
        <v>56</v>
      </c>
      <c r="K98" s="9" t="s">
        <v>61</v>
      </c>
      <c r="L98" s="15" t="s">
        <v>100</v>
      </c>
      <c r="M98" s="9" t="s">
        <v>74</v>
      </c>
      <c r="N98" s="9">
        <v>223</v>
      </c>
      <c r="O98" s="9">
        <v>224</v>
      </c>
      <c r="P98" s="9">
        <v>123</v>
      </c>
      <c r="Q98" s="9">
        <f t="shared" si="117"/>
        <v>56</v>
      </c>
      <c r="R98" s="9">
        <f t="shared" ref="R98:U98" si="132">R97</f>
        <v>10</v>
      </c>
      <c r="S98" s="9">
        <f t="shared" si="132"/>
        <v>14</v>
      </c>
      <c r="T98" s="9">
        <f t="shared" si="132"/>
        <v>12</v>
      </c>
      <c r="U98" s="10">
        <f t="shared" si="132"/>
        <v>0</v>
      </c>
      <c r="W98" s="17" t="s">
        <v>120</v>
      </c>
      <c r="X98" s="17">
        <f t="shared" si="112"/>
        <v>212.21600000000001</v>
      </c>
      <c r="Y98" s="17">
        <f t="shared" si="113"/>
        <v>221.4</v>
      </c>
      <c r="Z98" s="17">
        <f t="shared" si="114"/>
        <v>433.61599999999999</v>
      </c>
    </row>
    <row r="99" spans="1:31" x14ac:dyDescent="0.2">
      <c r="A99" s="8" t="s">
        <v>58</v>
      </c>
      <c r="B99" s="9" t="str">
        <f t="shared" si="115"/>
        <v>Chikage +9</v>
      </c>
      <c r="C99" s="9">
        <f t="shared" ref="C99:D99" si="133">C98+9</f>
        <v>173</v>
      </c>
      <c r="D99" s="9">
        <f t="shared" si="133"/>
        <v>173</v>
      </c>
      <c r="E99" s="9">
        <v>0</v>
      </c>
      <c r="F99" s="9">
        <v>0</v>
      </c>
      <c r="G99" s="9">
        <v>0</v>
      </c>
      <c r="H99" s="9">
        <v>0</v>
      </c>
      <c r="I99" s="9">
        <v>30</v>
      </c>
      <c r="J99" s="9" t="s">
        <v>60</v>
      </c>
      <c r="K99" s="9" t="s">
        <v>27</v>
      </c>
      <c r="L99" s="15" t="s">
        <v>101</v>
      </c>
      <c r="M99" s="9" t="s">
        <v>37</v>
      </c>
      <c r="N99" s="9">
        <v>223</v>
      </c>
      <c r="O99" s="9">
        <v>224</v>
      </c>
      <c r="P99" s="9">
        <v>123</v>
      </c>
      <c r="Q99" s="9">
        <f t="shared" si="117"/>
        <v>58</v>
      </c>
      <c r="R99" s="9">
        <f t="shared" ref="R99:U99" si="134">R98</f>
        <v>10</v>
      </c>
      <c r="S99" s="9">
        <f t="shared" si="134"/>
        <v>14</v>
      </c>
      <c r="T99" s="9">
        <f t="shared" si="134"/>
        <v>12</v>
      </c>
      <c r="U99" s="10">
        <f t="shared" si="134"/>
        <v>0</v>
      </c>
      <c r="W99" s="17" t="s">
        <v>120</v>
      </c>
      <c r="X99" s="17">
        <f t="shared" si="112"/>
        <v>225.67850000000001</v>
      </c>
      <c r="Y99" s="17">
        <f t="shared" si="113"/>
        <v>236.57749999999999</v>
      </c>
      <c r="Z99" s="17">
        <f t="shared" si="114"/>
        <v>462.25599999999997</v>
      </c>
    </row>
    <row r="100" spans="1:31" x14ac:dyDescent="0.2">
      <c r="A100" s="11" t="s">
        <v>62</v>
      </c>
      <c r="B100" s="9" t="str">
        <f t="shared" si="115"/>
        <v>Chikage +10</v>
      </c>
      <c r="C100" s="9">
        <v>184</v>
      </c>
      <c r="D100" s="9">
        <v>184</v>
      </c>
      <c r="E100" s="12">
        <v>0</v>
      </c>
      <c r="F100" s="12">
        <v>0</v>
      </c>
      <c r="G100" s="12">
        <v>0</v>
      </c>
      <c r="H100" s="12">
        <v>0</v>
      </c>
      <c r="I100" s="12">
        <v>30</v>
      </c>
      <c r="J100" s="12" t="s">
        <v>64</v>
      </c>
      <c r="K100" s="12" t="s">
        <v>96</v>
      </c>
      <c r="L100" s="16" t="s">
        <v>102</v>
      </c>
      <c r="M100" s="12" t="s">
        <v>89</v>
      </c>
      <c r="N100" s="12">
        <v>223</v>
      </c>
      <c r="O100" s="12">
        <v>224</v>
      </c>
      <c r="P100" s="12">
        <v>123</v>
      </c>
      <c r="Q100" s="9">
        <f t="shared" si="117"/>
        <v>60</v>
      </c>
      <c r="R100" s="12">
        <f t="shared" ref="R100:U100" si="135">R99</f>
        <v>10</v>
      </c>
      <c r="S100" s="12">
        <f t="shared" si="135"/>
        <v>14</v>
      </c>
      <c r="T100" s="12">
        <f t="shared" si="135"/>
        <v>12</v>
      </c>
      <c r="U100" s="13">
        <f t="shared" si="135"/>
        <v>0</v>
      </c>
      <c r="W100" s="17" t="s">
        <v>120</v>
      </c>
      <c r="X100" s="17">
        <f t="shared" si="112"/>
        <v>241.95999999999998</v>
      </c>
      <c r="Y100" s="17">
        <f t="shared" si="113"/>
        <v>254.84</v>
      </c>
      <c r="Z100" s="17">
        <f t="shared" si="114"/>
        <v>496.79999999999995</v>
      </c>
    </row>
    <row r="101" spans="1:31" x14ac:dyDescent="0.2">
      <c r="A101" s="4" t="s">
        <v>20</v>
      </c>
      <c r="B101" s="5" t="s">
        <v>138</v>
      </c>
      <c r="C101" s="5">
        <v>88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 t="s">
        <v>44</v>
      </c>
      <c r="K101" s="5" t="s">
        <v>41</v>
      </c>
      <c r="L101" s="5" t="s">
        <v>24</v>
      </c>
      <c r="M101" s="5" t="s">
        <v>88</v>
      </c>
      <c r="N101" s="5">
        <v>223</v>
      </c>
      <c r="O101" s="5">
        <v>224</v>
      </c>
      <c r="P101" s="9">
        <v>234</v>
      </c>
      <c r="Q101" s="5">
        <v>50</v>
      </c>
      <c r="R101" s="6">
        <v>9</v>
      </c>
      <c r="S101" s="6">
        <v>14</v>
      </c>
      <c r="T101" s="6">
        <v>0</v>
      </c>
      <c r="U101" s="7">
        <v>0</v>
      </c>
    </row>
    <row r="102" spans="1:31" x14ac:dyDescent="0.2">
      <c r="A102" s="8" t="s">
        <v>26</v>
      </c>
      <c r="B102" s="9" t="str">
        <f t="shared" ref="B102:B111" si="136">B$101 &amp; " +" &amp; A102</f>
        <v>Church Pick +1</v>
      </c>
      <c r="C102" s="9">
        <f t="shared" ref="C102:C110" si="137">C101+8</f>
        <v>96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 t="s">
        <v>52</v>
      </c>
      <c r="K102" s="9" t="s">
        <v>45</v>
      </c>
      <c r="L102" s="9" t="s">
        <v>24</v>
      </c>
      <c r="M102" s="9" t="s">
        <v>66</v>
      </c>
      <c r="N102" s="9">
        <v>223</v>
      </c>
      <c r="O102" s="9">
        <v>224</v>
      </c>
      <c r="P102" s="9">
        <v>234</v>
      </c>
      <c r="Q102" s="9">
        <f t="shared" ref="Q102:Q111" si="138">Q101+3</f>
        <v>53</v>
      </c>
      <c r="R102" s="9">
        <f t="shared" ref="R102:U102" si="139">R101</f>
        <v>9</v>
      </c>
      <c r="S102" s="9">
        <f t="shared" si="139"/>
        <v>14</v>
      </c>
      <c r="T102" s="9">
        <f t="shared" si="139"/>
        <v>0</v>
      </c>
      <c r="U102" s="10">
        <f t="shared" si="139"/>
        <v>0</v>
      </c>
      <c r="V102" s="30" t="s">
        <v>139</v>
      </c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 x14ac:dyDescent="0.2">
      <c r="A103" s="8" t="s">
        <v>30</v>
      </c>
      <c r="B103" s="9" t="str">
        <f t="shared" si="136"/>
        <v>Church Pick +2</v>
      </c>
      <c r="C103" s="9">
        <f t="shared" si="137"/>
        <v>104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 t="s">
        <v>60</v>
      </c>
      <c r="K103" s="9" t="s">
        <v>49</v>
      </c>
      <c r="L103" s="9" t="s">
        <v>24</v>
      </c>
      <c r="M103" s="9" t="s">
        <v>68</v>
      </c>
      <c r="N103" s="9">
        <v>223</v>
      </c>
      <c r="O103" s="9">
        <v>224</v>
      </c>
      <c r="P103" s="9">
        <v>234</v>
      </c>
      <c r="Q103" s="9">
        <f t="shared" si="138"/>
        <v>56</v>
      </c>
      <c r="R103" s="9">
        <f t="shared" ref="R103:U103" si="140">R102</f>
        <v>9</v>
      </c>
      <c r="S103" s="9">
        <f t="shared" si="140"/>
        <v>14</v>
      </c>
      <c r="T103" s="9">
        <f t="shared" si="140"/>
        <v>0</v>
      </c>
      <c r="U103" s="10">
        <f t="shared" si="140"/>
        <v>0</v>
      </c>
      <c r="V103" s="17" t="s">
        <v>140</v>
      </c>
      <c r="W103" s="30" t="s">
        <v>141</v>
      </c>
      <c r="X103" s="31"/>
      <c r="Y103" s="31"/>
      <c r="Z103" s="31"/>
      <c r="AA103" s="31"/>
      <c r="AB103" s="31"/>
    </row>
    <row r="104" spans="1:31" x14ac:dyDescent="0.2">
      <c r="A104" s="8" t="s">
        <v>34</v>
      </c>
      <c r="B104" s="9" t="str">
        <f t="shared" si="136"/>
        <v>Church Pick +3</v>
      </c>
      <c r="C104" s="9">
        <f t="shared" si="137"/>
        <v>112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 t="s">
        <v>69</v>
      </c>
      <c r="K104" s="9" t="s">
        <v>53</v>
      </c>
      <c r="L104" s="9" t="s">
        <v>24</v>
      </c>
      <c r="M104" s="9" t="s">
        <v>33</v>
      </c>
      <c r="N104" s="9">
        <v>223</v>
      </c>
      <c r="O104" s="9">
        <v>224</v>
      </c>
      <c r="P104" s="9">
        <v>234</v>
      </c>
      <c r="Q104" s="9">
        <f t="shared" si="138"/>
        <v>59</v>
      </c>
      <c r="R104" s="9">
        <f t="shared" ref="R104:U104" si="141">R103</f>
        <v>9</v>
      </c>
      <c r="S104" s="9">
        <f t="shared" si="141"/>
        <v>14</v>
      </c>
      <c r="T104" s="9">
        <f t="shared" si="141"/>
        <v>0</v>
      </c>
      <c r="U104" s="10">
        <f t="shared" si="141"/>
        <v>0</v>
      </c>
      <c r="V104" s="30" t="s">
        <v>142</v>
      </c>
      <c r="W104" s="31"/>
      <c r="X104" s="31"/>
      <c r="Y104" s="31"/>
      <c r="Z104" s="31"/>
      <c r="AA104" s="31"/>
      <c r="AB104" s="31"/>
    </row>
    <row r="105" spans="1:31" x14ac:dyDescent="0.2">
      <c r="A105" s="8" t="s">
        <v>38</v>
      </c>
      <c r="B105" s="9" t="str">
        <f t="shared" si="136"/>
        <v>Church Pick +4</v>
      </c>
      <c r="C105" s="9">
        <f t="shared" si="137"/>
        <v>120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 t="s">
        <v>75</v>
      </c>
      <c r="K105" s="9" t="s">
        <v>57</v>
      </c>
      <c r="L105" s="9" t="s">
        <v>24</v>
      </c>
      <c r="M105" s="9" t="s">
        <v>37</v>
      </c>
      <c r="N105" s="9">
        <v>223</v>
      </c>
      <c r="O105" s="9">
        <v>224</v>
      </c>
      <c r="P105" s="9">
        <v>234</v>
      </c>
      <c r="Q105" s="9">
        <f t="shared" si="138"/>
        <v>62</v>
      </c>
      <c r="R105" s="9">
        <f t="shared" ref="R105:U105" si="142">R104</f>
        <v>9</v>
      </c>
      <c r="S105" s="9">
        <f t="shared" si="142"/>
        <v>14</v>
      </c>
      <c r="T105" s="9">
        <f t="shared" si="142"/>
        <v>0</v>
      </c>
      <c r="U105" s="10">
        <f t="shared" si="142"/>
        <v>0</v>
      </c>
      <c r="V105" s="30" t="s">
        <v>143</v>
      </c>
      <c r="W105" s="31"/>
      <c r="X105" s="31"/>
      <c r="Y105" s="31"/>
      <c r="Z105" s="31"/>
      <c r="AA105" s="31"/>
    </row>
    <row r="106" spans="1:31" x14ac:dyDescent="0.2">
      <c r="A106" s="8" t="s">
        <v>42</v>
      </c>
      <c r="B106" s="9" t="str">
        <f t="shared" si="136"/>
        <v>Church Pick +5</v>
      </c>
      <c r="C106" s="9">
        <f t="shared" si="137"/>
        <v>128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 t="s">
        <v>78</v>
      </c>
      <c r="K106" s="9" t="s">
        <v>22</v>
      </c>
      <c r="L106" s="9" t="s">
        <v>24</v>
      </c>
      <c r="M106" s="9" t="s">
        <v>89</v>
      </c>
      <c r="N106" s="9">
        <v>223</v>
      </c>
      <c r="O106" s="9">
        <v>224</v>
      </c>
      <c r="P106" s="9">
        <v>234</v>
      </c>
      <c r="Q106" s="9">
        <f t="shared" si="138"/>
        <v>65</v>
      </c>
      <c r="R106" s="9">
        <f t="shared" ref="R106:U106" si="143">R105</f>
        <v>9</v>
      </c>
      <c r="S106" s="9">
        <f t="shared" si="143"/>
        <v>14</v>
      </c>
      <c r="T106" s="9">
        <f t="shared" si="143"/>
        <v>0</v>
      </c>
      <c r="U106" s="10">
        <f t="shared" si="143"/>
        <v>0</v>
      </c>
    </row>
    <row r="107" spans="1:31" x14ac:dyDescent="0.2">
      <c r="A107" s="8" t="s">
        <v>46</v>
      </c>
      <c r="B107" s="9" t="str">
        <f t="shared" si="136"/>
        <v>Church Pick +6</v>
      </c>
      <c r="C107" s="9">
        <f t="shared" si="137"/>
        <v>136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 t="s">
        <v>80</v>
      </c>
      <c r="K107" s="9" t="s">
        <v>144</v>
      </c>
      <c r="L107" s="9" t="s">
        <v>24</v>
      </c>
      <c r="M107" s="9" t="s">
        <v>136</v>
      </c>
      <c r="N107" s="9">
        <v>223</v>
      </c>
      <c r="O107" s="9">
        <v>224</v>
      </c>
      <c r="P107" s="9">
        <v>234</v>
      </c>
      <c r="Q107" s="9">
        <f t="shared" si="138"/>
        <v>68</v>
      </c>
      <c r="R107" s="9">
        <f t="shared" ref="R107:U107" si="144">R106</f>
        <v>9</v>
      </c>
      <c r="S107" s="9">
        <f t="shared" si="144"/>
        <v>14</v>
      </c>
      <c r="T107" s="9">
        <f t="shared" si="144"/>
        <v>0</v>
      </c>
      <c r="U107" s="10">
        <f t="shared" si="144"/>
        <v>0</v>
      </c>
    </row>
    <row r="108" spans="1:31" x14ac:dyDescent="0.2">
      <c r="A108" s="8" t="s">
        <v>50</v>
      </c>
      <c r="B108" s="9" t="str">
        <f t="shared" si="136"/>
        <v>Church Pick +7</v>
      </c>
      <c r="C108" s="9">
        <f t="shared" si="137"/>
        <v>144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 t="s">
        <v>82</v>
      </c>
      <c r="K108" s="9" t="s">
        <v>92</v>
      </c>
      <c r="L108" s="9" t="s">
        <v>24</v>
      </c>
      <c r="M108" s="9" t="s">
        <v>137</v>
      </c>
      <c r="N108" s="9">
        <v>223</v>
      </c>
      <c r="O108" s="9">
        <v>224</v>
      </c>
      <c r="P108" s="9">
        <v>234</v>
      </c>
      <c r="Q108" s="9">
        <f t="shared" si="138"/>
        <v>71</v>
      </c>
      <c r="R108" s="9">
        <f t="shared" ref="R108:U108" si="145">R107</f>
        <v>9</v>
      </c>
      <c r="S108" s="9">
        <f t="shared" si="145"/>
        <v>14</v>
      </c>
      <c r="T108" s="9">
        <f t="shared" si="145"/>
        <v>0</v>
      </c>
      <c r="U108" s="10">
        <f t="shared" si="145"/>
        <v>0</v>
      </c>
    </row>
    <row r="109" spans="1:31" x14ac:dyDescent="0.2">
      <c r="A109" s="8" t="s">
        <v>54</v>
      </c>
      <c r="B109" s="9" t="str">
        <f t="shared" si="136"/>
        <v>Church Pick +8</v>
      </c>
      <c r="C109" s="9">
        <f t="shared" si="137"/>
        <v>152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 t="s">
        <v>87</v>
      </c>
      <c r="K109" s="9" t="s">
        <v>31</v>
      </c>
      <c r="L109" s="9" t="s">
        <v>24</v>
      </c>
      <c r="M109" s="9" t="s">
        <v>53</v>
      </c>
      <c r="N109" s="9">
        <v>223</v>
      </c>
      <c r="O109" s="9">
        <v>224</v>
      </c>
      <c r="P109" s="9">
        <v>234</v>
      </c>
      <c r="Q109" s="9">
        <f t="shared" si="138"/>
        <v>74</v>
      </c>
      <c r="R109" s="9">
        <f t="shared" ref="R109:U109" si="146">R108</f>
        <v>9</v>
      </c>
      <c r="S109" s="9">
        <f t="shared" si="146"/>
        <v>14</v>
      </c>
      <c r="T109" s="9">
        <f t="shared" si="146"/>
        <v>0</v>
      </c>
      <c r="U109" s="10">
        <f t="shared" si="146"/>
        <v>0</v>
      </c>
    </row>
    <row r="110" spans="1:31" x14ac:dyDescent="0.2">
      <c r="A110" s="8" t="s">
        <v>58</v>
      </c>
      <c r="B110" s="9" t="str">
        <f t="shared" si="136"/>
        <v>Church Pick +9</v>
      </c>
      <c r="C110" s="9">
        <f t="shared" si="137"/>
        <v>160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 t="s">
        <v>88</v>
      </c>
      <c r="K110" s="9" t="s">
        <v>105</v>
      </c>
      <c r="L110" s="9" t="s">
        <v>24</v>
      </c>
      <c r="M110" s="9" t="s">
        <v>57</v>
      </c>
      <c r="N110" s="9">
        <v>223</v>
      </c>
      <c r="O110" s="9">
        <v>224</v>
      </c>
      <c r="P110" s="9">
        <v>234</v>
      </c>
      <c r="Q110" s="9">
        <f t="shared" si="138"/>
        <v>77</v>
      </c>
      <c r="R110" s="9">
        <f t="shared" ref="R110:U110" si="147">R109</f>
        <v>9</v>
      </c>
      <c r="S110" s="9">
        <f t="shared" si="147"/>
        <v>14</v>
      </c>
      <c r="T110" s="9">
        <f t="shared" si="147"/>
        <v>0</v>
      </c>
      <c r="U110" s="10">
        <f t="shared" si="147"/>
        <v>0</v>
      </c>
    </row>
    <row r="111" spans="1:31" x14ac:dyDescent="0.2">
      <c r="A111" s="11" t="s">
        <v>62</v>
      </c>
      <c r="B111" s="9" t="str">
        <f t="shared" si="136"/>
        <v>Church Pick +10</v>
      </c>
      <c r="C111" s="9">
        <v>176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 t="s">
        <v>66</v>
      </c>
      <c r="K111" s="12" t="s">
        <v>94</v>
      </c>
      <c r="L111" s="12" t="s">
        <v>24</v>
      </c>
      <c r="M111" s="12" t="s">
        <v>22</v>
      </c>
      <c r="N111" s="12">
        <v>223</v>
      </c>
      <c r="O111" s="12">
        <v>224</v>
      </c>
      <c r="P111" s="12">
        <v>234</v>
      </c>
      <c r="Q111" s="9">
        <f t="shared" si="138"/>
        <v>80</v>
      </c>
      <c r="R111" s="12">
        <f t="shared" ref="R111:U111" si="148">R110</f>
        <v>9</v>
      </c>
      <c r="S111" s="12">
        <f t="shared" si="148"/>
        <v>14</v>
      </c>
      <c r="T111" s="12">
        <f t="shared" si="148"/>
        <v>0</v>
      </c>
      <c r="U111" s="13">
        <f t="shared" si="148"/>
        <v>0</v>
      </c>
    </row>
    <row r="112" spans="1:31" x14ac:dyDescent="0.2">
      <c r="A112" s="4" t="s">
        <v>20</v>
      </c>
      <c r="B112" s="5" t="s">
        <v>145</v>
      </c>
      <c r="C112" s="5">
        <f>90</f>
        <v>90</v>
      </c>
      <c r="D112" s="5">
        <v>0</v>
      </c>
      <c r="E112" s="5">
        <v>50</v>
      </c>
      <c r="F112" s="5">
        <v>0</v>
      </c>
      <c r="G112" s="5">
        <v>0</v>
      </c>
      <c r="H112" s="5">
        <v>0</v>
      </c>
      <c r="I112" s="5">
        <v>0</v>
      </c>
      <c r="J112" s="5" t="s">
        <v>41</v>
      </c>
      <c r="K112" s="5" t="s">
        <v>66</v>
      </c>
      <c r="L112" s="5" t="s">
        <v>24</v>
      </c>
      <c r="M112" s="5" t="s">
        <v>22</v>
      </c>
      <c r="N112" s="5">
        <v>223</v>
      </c>
      <c r="O112" s="5">
        <v>224</v>
      </c>
      <c r="P112" s="9">
        <v>234</v>
      </c>
      <c r="Q112" s="5">
        <v>60</v>
      </c>
      <c r="R112" s="6">
        <v>16</v>
      </c>
      <c r="S112" s="6">
        <v>12</v>
      </c>
      <c r="T112" s="6">
        <v>0</v>
      </c>
      <c r="U112" s="7">
        <v>14</v>
      </c>
    </row>
    <row r="113" spans="1:21" x14ac:dyDescent="0.2">
      <c r="A113" s="8" t="s">
        <v>26</v>
      </c>
      <c r="B113" s="9" t="str">
        <f t="shared" ref="B113:B122" si="149">B$112 &amp; " +" &amp; A113</f>
        <v>Holy Moonlight Sword +1</v>
      </c>
      <c r="C113" s="9">
        <f t="shared" ref="C113:C122" si="150">C112+9</f>
        <v>99</v>
      </c>
      <c r="D113" s="9">
        <v>0</v>
      </c>
      <c r="E113" s="9">
        <f t="shared" ref="E113:E122" si="151">E112+5</f>
        <v>55</v>
      </c>
      <c r="F113" s="9">
        <v>0</v>
      </c>
      <c r="G113" s="9">
        <v>0</v>
      </c>
      <c r="H113" s="9">
        <v>0</v>
      </c>
      <c r="I113" s="9">
        <v>0</v>
      </c>
      <c r="J113" s="9" t="s">
        <v>137</v>
      </c>
      <c r="K113" s="9" t="s">
        <v>68</v>
      </c>
      <c r="L113" s="9" t="s">
        <v>24</v>
      </c>
      <c r="M113" s="9" t="s">
        <v>92</v>
      </c>
      <c r="N113" s="9">
        <v>223</v>
      </c>
      <c r="O113" s="9">
        <v>224</v>
      </c>
      <c r="P113" s="9">
        <v>234</v>
      </c>
      <c r="Q113" s="9">
        <f t="shared" ref="Q113:Q122" si="152">Q112+5</f>
        <v>65</v>
      </c>
      <c r="R113" s="9">
        <f t="shared" ref="R113:U113" si="153">R112</f>
        <v>16</v>
      </c>
      <c r="S113" s="9">
        <f t="shared" si="153"/>
        <v>12</v>
      </c>
      <c r="T113" s="9">
        <f t="shared" si="153"/>
        <v>0</v>
      </c>
      <c r="U113" s="10">
        <f t="shared" si="153"/>
        <v>14</v>
      </c>
    </row>
    <row r="114" spans="1:21" x14ac:dyDescent="0.2">
      <c r="A114" s="8" t="s">
        <v>30</v>
      </c>
      <c r="B114" s="9" t="str">
        <f t="shared" si="149"/>
        <v>Holy Moonlight Sword +2</v>
      </c>
      <c r="C114" s="9">
        <f t="shared" si="150"/>
        <v>108</v>
      </c>
      <c r="D114" s="9">
        <v>0</v>
      </c>
      <c r="E114" s="9">
        <f t="shared" si="151"/>
        <v>60</v>
      </c>
      <c r="F114" s="9">
        <v>0</v>
      </c>
      <c r="G114" s="9">
        <v>0</v>
      </c>
      <c r="H114" s="9">
        <v>0</v>
      </c>
      <c r="I114" s="9">
        <v>0</v>
      </c>
      <c r="J114" s="9" t="s">
        <v>53</v>
      </c>
      <c r="K114" s="9" t="s">
        <v>71</v>
      </c>
      <c r="L114" s="9" t="s">
        <v>24</v>
      </c>
      <c r="M114" s="9" t="s">
        <v>105</v>
      </c>
      <c r="N114" s="9">
        <v>223</v>
      </c>
      <c r="O114" s="9">
        <v>224</v>
      </c>
      <c r="P114" s="9">
        <v>234</v>
      </c>
      <c r="Q114" s="9">
        <f t="shared" si="152"/>
        <v>70</v>
      </c>
      <c r="R114" s="9">
        <f t="shared" ref="R114:U114" si="154">R113</f>
        <v>16</v>
      </c>
      <c r="S114" s="9">
        <f t="shared" si="154"/>
        <v>12</v>
      </c>
      <c r="T114" s="9">
        <f t="shared" si="154"/>
        <v>0</v>
      </c>
      <c r="U114" s="10">
        <f t="shared" si="154"/>
        <v>14</v>
      </c>
    </row>
    <row r="115" spans="1:21" x14ac:dyDescent="0.2">
      <c r="A115" s="8" t="s">
        <v>34</v>
      </c>
      <c r="B115" s="9" t="str">
        <f t="shared" si="149"/>
        <v>Holy Moonlight Sword +3</v>
      </c>
      <c r="C115" s="9">
        <f t="shared" si="150"/>
        <v>117</v>
      </c>
      <c r="D115" s="9">
        <v>0</v>
      </c>
      <c r="E115" s="9">
        <f t="shared" si="151"/>
        <v>65</v>
      </c>
      <c r="F115" s="9">
        <v>0</v>
      </c>
      <c r="G115" s="9">
        <v>0</v>
      </c>
      <c r="H115" s="9">
        <v>0</v>
      </c>
      <c r="I115" s="9">
        <v>0</v>
      </c>
      <c r="J115" s="9" t="s">
        <v>119</v>
      </c>
      <c r="K115" s="9" t="s">
        <v>74</v>
      </c>
      <c r="L115" s="9" t="s">
        <v>24</v>
      </c>
      <c r="M115" s="9" t="s">
        <v>39</v>
      </c>
      <c r="N115" s="9">
        <v>223</v>
      </c>
      <c r="O115" s="9">
        <v>224</v>
      </c>
      <c r="P115" s="9">
        <v>234</v>
      </c>
      <c r="Q115" s="9">
        <f t="shared" si="152"/>
        <v>75</v>
      </c>
      <c r="R115" s="9">
        <f t="shared" ref="R115:U115" si="155">R114</f>
        <v>16</v>
      </c>
      <c r="S115" s="9">
        <f t="shared" si="155"/>
        <v>12</v>
      </c>
      <c r="T115" s="9">
        <f t="shared" si="155"/>
        <v>0</v>
      </c>
      <c r="U115" s="10">
        <f t="shared" si="155"/>
        <v>14</v>
      </c>
    </row>
    <row r="116" spans="1:21" x14ac:dyDescent="0.2">
      <c r="A116" s="8" t="s">
        <v>38</v>
      </c>
      <c r="B116" s="9" t="str">
        <f t="shared" si="149"/>
        <v>Holy Moonlight Sword +4</v>
      </c>
      <c r="C116" s="9">
        <f t="shared" si="150"/>
        <v>126</v>
      </c>
      <c r="D116" s="9">
        <v>0</v>
      </c>
      <c r="E116" s="9">
        <f t="shared" si="151"/>
        <v>70</v>
      </c>
      <c r="F116" s="9">
        <v>0</v>
      </c>
      <c r="G116" s="9">
        <v>0</v>
      </c>
      <c r="H116" s="9">
        <v>0</v>
      </c>
      <c r="I116" s="9">
        <v>0</v>
      </c>
      <c r="J116" s="9" t="s">
        <v>144</v>
      </c>
      <c r="K116" s="9" t="s">
        <v>76</v>
      </c>
      <c r="L116" s="9" t="s">
        <v>24</v>
      </c>
      <c r="M116" s="9" t="s">
        <v>107</v>
      </c>
      <c r="N116" s="9">
        <v>223</v>
      </c>
      <c r="O116" s="9">
        <v>224</v>
      </c>
      <c r="P116" s="9">
        <v>234</v>
      </c>
      <c r="Q116" s="9">
        <f t="shared" si="152"/>
        <v>80</v>
      </c>
      <c r="R116" s="9">
        <f t="shared" ref="R116:U116" si="156">R115</f>
        <v>16</v>
      </c>
      <c r="S116" s="9">
        <f t="shared" si="156"/>
        <v>12</v>
      </c>
      <c r="T116" s="9">
        <f t="shared" si="156"/>
        <v>0</v>
      </c>
      <c r="U116" s="10">
        <f t="shared" si="156"/>
        <v>14</v>
      </c>
    </row>
    <row r="117" spans="1:21" x14ac:dyDescent="0.2">
      <c r="A117" s="8" t="s">
        <v>42</v>
      </c>
      <c r="B117" s="9" t="str">
        <f t="shared" si="149"/>
        <v>Holy Moonlight Sword +5</v>
      </c>
      <c r="C117" s="9">
        <f t="shared" si="150"/>
        <v>135</v>
      </c>
      <c r="D117" s="9">
        <v>0</v>
      </c>
      <c r="E117" s="9">
        <f t="shared" si="151"/>
        <v>75</v>
      </c>
      <c r="F117" s="9">
        <v>0</v>
      </c>
      <c r="G117" s="9">
        <v>0</v>
      </c>
      <c r="H117" s="9">
        <v>0</v>
      </c>
      <c r="I117" s="9">
        <v>0</v>
      </c>
      <c r="J117" s="9" t="s">
        <v>96</v>
      </c>
      <c r="K117" s="9" t="s">
        <v>41</v>
      </c>
      <c r="L117" s="9" t="s">
        <v>24</v>
      </c>
      <c r="M117" s="9" t="s">
        <v>97</v>
      </c>
      <c r="N117" s="9">
        <v>223</v>
      </c>
      <c r="O117" s="9">
        <v>224</v>
      </c>
      <c r="P117" s="9">
        <v>234</v>
      </c>
      <c r="Q117" s="9">
        <f t="shared" si="152"/>
        <v>85</v>
      </c>
      <c r="R117" s="9">
        <f t="shared" ref="R117:U117" si="157">R116</f>
        <v>16</v>
      </c>
      <c r="S117" s="9">
        <f t="shared" si="157"/>
        <v>12</v>
      </c>
      <c r="T117" s="9">
        <f t="shared" si="157"/>
        <v>0</v>
      </c>
      <c r="U117" s="10">
        <f t="shared" si="157"/>
        <v>14</v>
      </c>
    </row>
    <row r="118" spans="1:21" x14ac:dyDescent="0.2">
      <c r="A118" s="8" t="s">
        <v>46</v>
      </c>
      <c r="B118" s="9" t="str">
        <f t="shared" si="149"/>
        <v>Holy Moonlight Sword +6</v>
      </c>
      <c r="C118" s="9">
        <f t="shared" si="150"/>
        <v>144</v>
      </c>
      <c r="D118" s="9">
        <v>0</v>
      </c>
      <c r="E118" s="9">
        <f t="shared" si="151"/>
        <v>80</v>
      </c>
      <c r="F118" s="9">
        <v>0</v>
      </c>
      <c r="G118" s="9">
        <v>0</v>
      </c>
      <c r="H118" s="9">
        <v>0</v>
      </c>
      <c r="I118" s="9">
        <v>0</v>
      </c>
      <c r="J118" s="9" t="s">
        <v>105</v>
      </c>
      <c r="K118" s="9" t="s">
        <v>45</v>
      </c>
      <c r="L118" s="9" t="s">
        <v>24</v>
      </c>
      <c r="M118" s="9" t="s">
        <v>55</v>
      </c>
      <c r="N118" s="9">
        <v>223</v>
      </c>
      <c r="O118" s="9">
        <v>224</v>
      </c>
      <c r="P118" s="9">
        <v>234</v>
      </c>
      <c r="Q118" s="9">
        <f t="shared" si="152"/>
        <v>90</v>
      </c>
      <c r="R118" s="9">
        <f t="shared" ref="R118:U118" si="158">R117</f>
        <v>16</v>
      </c>
      <c r="S118" s="9">
        <f t="shared" si="158"/>
        <v>12</v>
      </c>
      <c r="T118" s="9">
        <f t="shared" si="158"/>
        <v>0</v>
      </c>
      <c r="U118" s="10">
        <f t="shared" si="158"/>
        <v>14</v>
      </c>
    </row>
    <row r="119" spans="1:21" x14ac:dyDescent="0.2">
      <c r="A119" s="8" t="s">
        <v>50</v>
      </c>
      <c r="B119" s="9" t="str">
        <f t="shared" si="149"/>
        <v>Holy Moonlight Sword +7</v>
      </c>
      <c r="C119" s="9">
        <f t="shared" si="150"/>
        <v>153</v>
      </c>
      <c r="D119" s="9">
        <v>0</v>
      </c>
      <c r="E119" s="9">
        <f t="shared" si="151"/>
        <v>85</v>
      </c>
      <c r="F119" s="9">
        <v>0</v>
      </c>
      <c r="G119" s="9">
        <v>0</v>
      </c>
      <c r="H119" s="9">
        <v>0</v>
      </c>
      <c r="I119" s="9">
        <v>0</v>
      </c>
      <c r="J119" s="9" t="s">
        <v>122</v>
      </c>
      <c r="K119" s="9" t="s">
        <v>49</v>
      </c>
      <c r="L119" s="9" t="s">
        <v>24</v>
      </c>
      <c r="M119" s="9" t="s">
        <v>110</v>
      </c>
      <c r="N119" s="9">
        <v>223</v>
      </c>
      <c r="O119" s="9">
        <v>224</v>
      </c>
      <c r="P119" s="9">
        <v>234</v>
      </c>
      <c r="Q119" s="9">
        <f t="shared" si="152"/>
        <v>95</v>
      </c>
      <c r="R119" s="9">
        <f t="shared" ref="R119:U119" si="159">R118</f>
        <v>16</v>
      </c>
      <c r="S119" s="9">
        <f t="shared" si="159"/>
        <v>12</v>
      </c>
      <c r="T119" s="9">
        <f t="shared" si="159"/>
        <v>0</v>
      </c>
      <c r="U119" s="10">
        <f t="shared" si="159"/>
        <v>14</v>
      </c>
    </row>
    <row r="120" spans="1:21" x14ac:dyDescent="0.2">
      <c r="A120" s="8" t="s">
        <v>54</v>
      </c>
      <c r="B120" s="9" t="str">
        <f t="shared" si="149"/>
        <v>Holy Moonlight Sword +8</v>
      </c>
      <c r="C120" s="9">
        <f t="shared" si="150"/>
        <v>162</v>
      </c>
      <c r="D120" s="9">
        <v>0</v>
      </c>
      <c r="E120" s="9">
        <f t="shared" si="151"/>
        <v>90</v>
      </c>
      <c r="F120" s="9">
        <v>0</v>
      </c>
      <c r="G120" s="9">
        <v>0</v>
      </c>
      <c r="H120" s="9">
        <v>0</v>
      </c>
      <c r="I120" s="9">
        <v>0</v>
      </c>
      <c r="J120" s="9" t="s">
        <v>104</v>
      </c>
      <c r="K120" s="9" t="s">
        <v>53</v>
      </c>
      <c r="L120" s="9" t="s">
        <v>24</v>
      </c>
      <c r="M120" s="9" t="s">
        <v>112</v>
      </c>
      <c r="N120" s="9">
        <v>223</v>
      </c>
      <c r="O120" s="9">
        <v>224</v>
      </c>
      <c r="P120" s="9">
        <v>234</v>
      </c>
      <c r="Q120" s="9">
        <f t="shared" si="152"/>
        <v>100</v>
      </c>
      <c r="R120" s="9">
        <f t="shared" ref="R120:U120" si="160">R119</f>
        <v>16</v>
      </c>
      <c r="S120" s="9">
        <f t="shared" si="160"/>
        <v>12</v>
      </c>
      <c r="T120" s="9">
        <f t="shared" si="160"/>
        <v>0</v>
      </c>
      <c r="U120" s="10">
        <f t="shared" si="160"/>
        <v>14</v>
      </c>
    </row>
    <row r="121" spans="1:21" x14ac:dyDescent="0.2">
      <c r="A121" s="8" t="s">
        <v>58</v>
      </c>
      <c r="B121" s="9" t="str">
        <f t="shared" si="149"/>
        <v>Holy Moonlight Sword +9</v>
      </c>
      <c r="C121" s="9">
        <f t="shared" si="150"/>
        <v>171</v>
      </c>
      <c r="D121" s="9">
        <v>0</v>
      </c>
      <c r="E121" s="9">
        <f t="shared" si="151"/>
        <v>95</v>
      </c>
      <c r="F121" s="9">
        <v>0</v>
      </c>
      <c r="G121" s="9">
        <v>0</v>
      </c>
      <c r="H121" s="9">
        <v>0</v>
      </c>
      <c r="I121" s="9">
        <v>0</v>
      </c>
      <c r="J121" s="9" t="s">
        <v>146</v>
      </c>
      <c r="K121" s="9" t="s">
        <v>57</v>
      </c>
      <c r="L121" s="9" t="s">
        <v>24</v>
      </c>
      <c r="M121" s="9" t="s">
        <v>114</v>
      </c>
      <c r="N121" s="9">
        <v>223</v>
      </c>
      <c r="O121" s="9">
        <v>224</v>
      </c>
      <c r="P121" s="9">
        <v>234</v>
      </c>
      <c r="Q121" s="9">
        <f t="shared" si="152"/>
        <v>105</v>
      </c>
      <c r="R121" s="9">
        <f t="shared" ref="R121:U121" si="161">R120</f>
        <v>16</v>
      </c>
      <c r="S121" s="9">
        <f t="shared" si="161"/>
        <v>12</v>
      </c>
      <c r="T121" s="9">
        <f t="shared" si="161"/>
        <v>0</v>
      </c>
      <c r="U121" s="10">
        <f t="shared" si="161"/>
        <v>14</v>
      </c>
    </row>
    <row r="122" spans="1:21" x14ac:dyDescent="0.2">
      <c r="A122" s="11" t="s">
        <v>62</v>
      </c>
      <c r="B122" s="9" t="str">
        <f t="shared" si="149"/>
        <v>Holy Moonlight Sword +10</v>
      </c>
      <c r="C122" s="9">
        <f t="shared" si="150"/>
        <v>180</v>
      </c>
      <c r="D122" s="12">
        <v>0</v>
      </c>
      <c r="E122" s="9">
        <f t="shared" si="151"/>
        <v>100</v>
      </c>
      <c r="F122" s="12">
        <v>0</v>
      </c>
      <c r="G122" s="12">
        <v>0</v>
      </c>
      <c r="H122" s="12">
        <v>0</v>
      </c>
      <c r="I122" s="12">
        <v>0</v>
      </c>
      <c r="J122" s="12" t="s">
        <v>97</v>
      </c>
      <c r="K122" s="12" t="s">
        <v>22</v>
      </c>
      <c r="L122" s="12" t="s">
        <v>24</v>
      </c>
      <c r="M122" s="16" t="s">
        <v>100</v>
      </c>
      <c r="N122" s="12">
        <v>223</v>
      </c>
      <c r="O122" s="12">
        <v>224</v>
      </c>
      <c r="P122" s="12">
        <v>234</v>
      </c>
      <c r="Q122" s="9">
        <f t="shared" si="152"/>
        <v>110</v>
      </c>
      <c r="R122" s="12">
        <f t="shared" ref="R122:U122" si="162">R121</f>
        <v>16</v>
      </c>
      <c r="S122" s="12">
        <f t="shared" si="162"/>
        <v>12</v>
      </c>
      <c r="T122" s="12">
        <f t="shared" si="162"/>
        <v>0</v>
      </c>
      <c r="U122" s="13">
        <f t="shared" si="162"/>
        <v>14</v>
      </c>
    </row>
    <row r="123" spans="1:21" x14ac:dyDescent="0.2">
      <c r="A123" s="4" t="s">
        <v>20</v>
      </c>
      <c r="B123" s="5" t="s">
        <v>147</v>
      </c>
      <c r="C123" s="5">
        <v>98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 t="s">
        <v>33</v>
      </c>
      <c r="K123" s="5" t="s">
        <v>23</v>
      </c>
      <c r="L123" s="5" t="s">
        <v>24</v>
      </c>
      <c r="M123" s="5" t="s">
        <v>81</v>
      </c>
      <c r="N123" s="5">
        <v>223</v>
      </c>
      <c r="O123" s="5">
        <v>224</v>
      </c>
      <c r="P123" s="9">
        <v>234</v>
      </c>
      <c r="Q123" s="5">
        <v>75</v>
      </c>
      <c r="R123" s="6">
        <v>9</v>
      </c>
      <c r="S123" s="6">
        <v>8</v>
      </c>
      <c r="T123" s="6">
        <v>0</v>
      </c>
      <c r="U123" s="7">
        <v>0</v>
      </c>
    </row>
    <row r="124" spans="1:21" x14ac:dyDescent="0.2">
      <c r="A124" s="8" t="s">
        <v>26</v>
      </c>
      <c r="B124" s="9" t="str">
        <f t="shared" ref="B124:B133" si="163">B$123 &amp; " +" &amp; A124</f>
        <v>Hunter Axe +1</v>
      </c>
      <c r="C124" s="9">
        <f t="shared" ref="C124:C132" si="164">C123+9</f>
        <v>107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 t="s">
        <v>37</v>
      </c>
      <c r="K124" s="9" t="s">
        <v>32</v>
      </c>
      <c r="L124" s="9" t="s">
        <v>24</v>
      </c>
      <c r="M124" s="9" t="s">
        <v>67</v>
      </c>
      <c r="N124" s="9">
        <v>223</v>
      </c>
      <c r="O124" s="9">
        <v>224</v>
      </c>
      <c r="P124" s="9">
        <v>234</v>
      </c>
      <c r="Q124" s="9">
        <f t="shared" ref="Q124:Q133" si="165">Q123+5</f>
        <v>80</v>
      </c>
      <c r="R124" s="9">
        <f t="shared" ref="R124:U124" si="166">R123</f>
        <v>9</v>
      </c>
      <c r="S124" s="9">
        <f t="shared" si="166"/>
        <v>8</v>
      </c>
      <c r="T124" s="9">
        <f t="shared" si="166"/>
        <v>0</v>
      </c>
      <c r="U124" s="10">
        <f t="shared" si="166"/>
        <v>0</v>
      </c>
    </row>
    <row r="125" spans="1:21" x14ac:dyDescent="0.2">
      <c r="A125" s="8" t="s">
        <v>30</v>
      </c>
      <c r="B125" s="9" t="str">
        <f t="shared" si="163"/>
        <v>Hunter Axe +2</v>
      </c>
      <c r="C125" s="9">
        <f t="shared" si="164"/>
        <v>116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 t="s">
        <v>89</v>
      </c>
      <c r="K125" s="9" t="s">
        <v>40</v>
      </c>
      <c r="L125" s="9" t="s">
        <v>24</v>
      </c>
      <c r="M125" s="9" t="s">
        <v>70</v>
      </c>
      <c r="N125" s="9">
        <v>223</v>
      </c>
      <c r="O125" s="9">
        <v>224</v>
      </c>
      <c r="P125" s="9">
        <v>234</v>
      </c>
      <c r="Q125" s="9">
        <f t="shared" si="165"/>
        <v>85</v>
      </c>
      <c r="R125" s="9">
        <f t="shared" ref="R125:U125" si="167">R124</f>
        <v>9</v>
      </c>
      <c r="S125" s="9">
        <f t="shared" si="167"/>
        <v>8</v>
      </c>
      <c r="T125" s="9">
        <f t="shared" si="167"/>
        <v>0</v>
      </c>
      <c r="U125" s="10">
        <f t="shared" si="167"/>
        <v>0</v>
      </c>
    </row>
    <row r="126" spans="1:21" x14ac:dyDescent="0.2">
      <c r="A126" s="8" t="s">
        <v>34</v>
      </c>
      <c r="B126" s="9" t="str">
        <f t="shared" si="163"/>
        <v>Hunter Axe +3</v>
      </c>
      <c r="C126" s="9">
        <f t="shared" si="164"/>
        <v>125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 t="s">
        <v>136</v>
      </c>
      <c r="K126" s="9" t="s">
        <v>48</v>
      </c>
      <c r="L126" s="9" t="s">
        <v>24</v>
      </c>
      <c r="M126" s="9" t="s">
        <v>73</v>
      </c>
      <c r="N126" s="9">
        <v>223</v>
      </c>
      <c r="O126" s="9">
        <v>224</v>
      </c>
      <c r="P126" s="9">
        <v>234</v>
      </c>
      <c r="Q126" s="9">
        <f t="shared" si="165"/>
        <v>90</v>
      </c>
      <c r="R126" s="9">
        <f t="shared" ref="R126:U126" si="168">R125</f>
        <v>9</v>
      </c>
      <c r="S126" s="9">
        <f t="shared" si="168"/>
        <v>8</v>
      </c>
      <c r="T126" s="9">
        <f t="shared" si="168"/>
        <v>0</v>
      </c>
      <c r="U126" s="10">
        <f t="shared" si="168"/>
        <v>0</v>
      </c>
    </row>
    <row r="127" spans="1:21" x14ac:dyDescent="0.2">
      <c r="A127" s="8" t="s">
        <v>38</v>
      </c>
      <c r="B127" s="9" t="str">
        <f t="shared" si="163"/>
        <v>Hunter Axe +4</v>
      </c>
      <c r="C127" s="9">
        <f t="shared" si="164"/>
        <v>134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 t="s">
        <v>137</v>
      </c>
      <c r="K127" s="9" t="s">
        <v>56</v>
      </c>
      <c r="L127" s="9" t="s">
        <v>24</v>
      </c>
      <c r="M127" s="9" t="s">
        <v>25</v>
      </c>
      <c r="N127" s="9">
        <v>223</v>
      </c>
      <c r="O127" s="9">
        <v>224</v>
      </c>
      <c r="P127" s="9">
        <v>234</v>
      </c>
      <c r="Q127" s="9">
        <f t="shared" si="165"/>
        <v>95</v>
      </c>
      <c r="R127" s="9">
        <f t="shared" ref="R127:U127" si="169">R126</f>
        <v>9</v>
      </c>
      <c r="S127" s="9">
        <f t="shared" si="169"/>
        <v>8</v>
      </c>
      <c r="T127" s="9">
        <f t="shared" si="169"/>
        <v>0</v>
      </c>
      <c r="U127" s="10">
        <f t="shared" si="169"/>
        <v>0</v>
      </c>
    </row>
    <row r="128" spans="1:21" x14ac:dyDescent="0.2">
      <c r="A128" s="8" t="s">
        <v>42</v>
      </c>
      <c r="B128" s="9" t="str">
        <f t="shared" si="163"/>
        <v>Hunter Axe +5</v>
      </c>
      <c r="C128" s="9">
        <f t="shared" si="164"/>
        <v>143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 t="s">
        <v>91</v>
      </c>
      <c r="K128" s="9" t="s">
        <v>64</v>
      </c>
      <c r="L128" s="9" t="s">
        <v>24</v>
      </c>
      <c r="M128" s="9" t="s">
        <v>71</v>
      </c>
      <c r="N128" s="9">
        <v>223</v>
      </c>
      <c r="O128" s="9">
        <v>224</v>
      </c>
      <c r="P128" s="9">
        <v>234</v>
      </c>
      <c r="Q128" s="9">
        <f t="shared" si="165"/>
        <v>100</v>
      </c>
      <c r="R128" s="9">
        <f t="shared" ref="R128:U128" si="170">R127</f>
        <v>9</v>
      </c>
      <c r="S128" s="9">
        <f t="shared" si="170"/>
        <v>8</v>
      </c>
      <c r="T128" s="9">
        <f t="shared" si="170"/>
        <v>0</v>
      </c>
      <c r="U128" s="10">
        <f t="shared" si="170"/>
        <v>0</v>
      </c>
    </row>
    <row r="129" spans="1:21" x14ac:dyDescent="0.2">
      <c r="A129" s="8" t="s">
        <v>46</v>
      </c>
      <c r="B129" s="9" t="str">
        <f t="shared" si="163"/>
        <v>Hunter Axe +6</v>
      </c>
      <c r="C129" s="9">
        <f t="shared" si="164"/>
        <v>152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 t="s">
        <v>118</v>
      </c>
      <c r="K129" s="9" t="s">
        <v>72</v>
      </c>
      <c r="L129" s="9" t="s">
        <v>24</v>
      </c>
      <c r="M129" s="9" t="s">
        <v>74</v>
      </c>
      <c r="N129" s="9">
        <v>223</v>
      </c>
      <c r="O129" s="9">
        <v>224</v>
      </c>
      <c r="P129" s="9">
        <v>234</v>
      </c>
      <c r="Q129" s="9">
        <f t="shared" si="165"/>
        <v>105</v>
      </c>
      <c r="R129" s="9">
        <f t="shared" ref="R129:U129" si="171">R128</f>
        <v>9</v>
      </c>
      <c r="S129" s="9">
        <f t="shared" si="171"/>
        <v>8</v>
      </c>
      <c r="T129" s="9">
        <f t="shared" si="171"/>
        <v>0</v>
      </c>
      <c r="U129" s="10">
        <f t="shared" si="171"/>
        <v>0</v>
      </c>
    </row>
    <row r="130" spans="1:21" x14ac:dyDescent="0.2">
      <c r="A130" s="8" t="s">
        <v>50</v>
      </c>
      <c r="B130" s="9" t="str">
        <f t="shared" si="163"/>
        <v>Hunter Axe +7</v>
      </c>
      <c r="C130" s="9">
        <f t="shared" si="164"/>
        <v>161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 t="s">
        <v>119</v>
      </c>
      <c r="K130" s="9" t="s">
        <v>77</v>
      </c>
      <c r="L130" s="9" t="s">
        <v>24</v>
      </c>
      <c r="M130" s="9" t="s">
        <v>76</v>
      </c>
      <c r="N130" s="9">
        <v>223</v>
      </c>
      <c r="O130" s="9">
        <v>224</v>
      </c>
      <c r="P130" s="9">
        <v>234</v>
      </c>
      <c r="Q130" s="9">
        <f t="shared" si="165"/>
        <v>110</v>
      </c>
      <c r="R130" s="9">
        <f t="shared" ref="R130:U130" si="172">R129</f>
        <v>9</v>
      </c>
      <c r="S130" s="9">
        <f t="shared" si="172"/>
        <v>8</v>
      </c>
      <c r="T130" s="9">
        <f t="shared" si="172"/>
        <v>0</v>
      </c>
      <c r="U130" s="10">
        <f t="shared" si="172"/>
        <v>0</v>
      </c>
    </row>
    <row r="131" spans="1:21" x14ac:dyDescent="0.2">
      <c r="A131" s="8" t="s">
        <v>54</v>
      </c>
      <c r="B131" s="9" t="str">
        <f t="shared" si="163"/>
        <v>Hunter Axe +8</v>
      </c>
      <c r="C131" s="9">
        <f t="shared" si="164"/>
        <v>170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 t="s">
        <v>61</v>
      </c>
      <c r="K131" s="9" t="s">
        <v>79</v>
      </c>
      <c r="L131" s="9" t="s">
        <v>24</v>
      </c>
      <c r="M131" s="9" t="s">
        <v>41</v>
      </c>
      <c r="N131" s="9">
        <v>223</v>
      </c>
      <c r="O131" s="9">
        <v>224</v>
      </c>
      <c r="P131" s="9">
        <v>234</v>
      </c>
      <c r="Q131" s="9">
        <f t="shared" si="165"/>
        <v>115</v>
      </c>
      <c r="R131" s="9">
        <f t="shared" ref="R131:U131" si="173">R130</f>
        <v>9</v>
      </c>
      <c r="S131" s="9">
        <f t="shared" si="173"/>
        <v>8</v>
      </c>
      <c r="T131" s="9">
        <f t="shared" si="173"/>
        <v>0</v>
      </c>
      <c r="U131" s="10">
        <f t="shared" si="173"/>
        <v>0</v>
      </c>
    </row>
    <row r="132" spans="1:21" x14ac:dyDescent="0.2">
      <c r="A132" s="8" t="s">
        <v>58</v>
      </c>
      <c r="B132" s="9" t="str">
        <f t="shared" si="163"/>
        <v>Hunter Axe +9</v>
      </c>
      <c r="C132" s="9">
        <f t="shared" si="164"/>
        <v>179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 t="s">
        <v>27</v>
      </c>
      <c r="K132" s="9" t="s">
        <v>81</v>
      </c>
      <c r="L132" s="9" t="s">
        <v>24</v>
      </c>
      <c r="M132" s="9" t="s">
        <v>45</v>
      </c>
      <c r="N132" s="9">
        <v>223</v>
      </c>
      <c r="O132" s="9">
        <v>224</v>
      </c>
      <c r="P132" s="9">
        <v>234</v>
      </c>
      <c r="Q132" s="9">
        <f t="shared" si="165"/>
        <v>120</v>
      </c>
      <c r="R132" s="9">
        <f t="shared" ref="R132:U132" si="174">R131</f>
        <v>9</v>
      </c>
      <c r="S132" s="9">
        <f t="shared" si="174"/>
        <v>8</v>
      </c>
      <c r="T132" s="9">
        <f t="shared" si="174"/>
        <v>0</v>
      </c>
      <c r="U132" s="10">
        <f t="shared" si="174"/>
        <v>0</v>
      </c>
    </row>
    <row r="133" spans="1:21" x14ac:dyDescent="0.2">
      <c r="A133" s="11" t="s">
        <v>62</v>
      </c>
      <c r="B133" s="9" t="str">
        <f t="shared" si="163"/>
        <v>Hunter Axe +10</v>
      </c>
      <c r="C133" s="9">
        <v>196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 t="s">
        <v>96</v>
      </c>
      <c r="K133" s="12" t="s">
        <v>67</v>
      </c>
      <c r="L133" s="12" t="s">
        <v>24</v>
      </c>
      <c r="M133" s="12" t="s">
        <v>91</v>
      </c>
      <c r="N133" s="12">
        <v>223</v>
      </c>
      <c r="O133" s="12">
        <v>224</v>
      </c>
      <c r="P133" s="12">
        <v>234</v>
      </c>
      <c r="Q133" s="9">
        <f t="shared" si="165"/>
        <v>125</v>
      </c>
      <c r="R133" s="12">
        <f t="shared" ref="R133:U133" si="175">R132</f>
        <v>9</v>
      </c>
      <c r="S133" s="12">
        <f t="shared" si="175"/>
        <v>8</v>
      </c>
      <c r="T133" s="12">
        <f t="shared" si="175"/>
        <v>0</v>
      </c>
      <c r="U133" s="13">
        <f t="shared" si="175"/>
        <v>0</v>
      </c>
    </row>
    <row r="134" spans="1:21" x14ac:dyDescent="0.2">
      <c r="A134" s="4" t="s">
        <v>20</v>
      </c>
      <c r="B134" s="5" t="s">
        <v>148</v>
      </c>
      <c r="C134" s="5">
        <v>105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 t="s">
        <v>22</v>
      </c>
      <c r="K134" s="5" t="s">
        <v>40</v>
      </c>
      <c r="L134" s="5" t="s">
        <v>24</v>
      </c>
      <c r="M134" s="5" t="s">
        <v>29</v>
      </c>
      <c r="N134" s="5">
        <v>223</v>
      </c>
      <c r="O134" s="5">
        <v>224</v>
      </c>
      <c r="P134" s="9">
        <v>234</v>
      </c>
      <c r="Q134" s="5">
        <v>60</v>
      </c>
      <c r="R134" s="6">
        <v>16</v>
      </c>
      <c r="S134" s="6">
        <v>10</v>
      </c>
      <c r="T134" s="6">
        <v>0</v>
      </c>
      <c r="U134" s="7">
        <v>0</v>
      </c>
    </row>
    <row r="135" spans="1:21" x14ac:dyDescent="0.2">
      <c r="A135" s="8" t="s">
        <v>26</v>
      </c>
      <c r="B135" s="9" t="str">
        <f t="shared" ref="B135:B144" si="176">B$134 &amp; " +" &amp; A135</f>
        <v>Kirkhammer +1</v>
      </c>
      <c r="C135" s="9">
        <f t="shared" ref="C135:C143" si="177">C134+10</f>
        <v>115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 t="s">
        <v>92</v>
      </c>
      <c r="K135" s="9" t="s">
        <v>44</v>
      </c>
      <c r="L135" s="9" t="s">
        <v>24</v>
      </c>
      <c r="M135" s="9" t="s">
        <v>74</v>
      </c>
      <c r="N135" s="9">
        <v>223</v>
      </c>
      <c r="O135" s="9">
        <v>224</v>
      </c>
      <c r="P135" s="9">
        <v>234</v>
      </c>
      <c r="Q135" s="9">
        <f t="shared" ref="Q135:Q144" si="178">Q134+6</f>
        <v>66</v>
      </c>
      <c r="R135" s="9">
        <f t="shared" ref="R135:U135" si="179">R134</f>
        <v>16</v>
      </c>
      <c r="S135" s="9">
        <f t="shared" si="179"/>
        <v>10</v>
      </c>
      <c r="T135" s="9">
        <f t="shared" si="179"/>
        <v>0</v>
      </c>
      <c r="U135" s="10">
        <f t="shared" si="179"/>
        <v>0</v>
      </c>
    </row>
    <row r="136" spans="1:21" x14ac:dyDescent="0.2">
      <c r="A136" s="8" t="s">
        <v>30</v>
      </c>
      <c r="B136" s="9" t="str">
        <f t="shared" si="176"/>
        <v>Kirkhammer +2</v>
      </c>
      <c r="C136" s="9">
        <f t="shared" si="177"/>
        <v>125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 t="s">
        <v>105</v>
      </c>
      <c r="K136" s="9" t="s">
        <v>48</v>
      </c>
      <c r="L136" s="9" t="s">
        <v>24</v>
      </c>
      <c r="M136" s="9" t="s">
        <v>76</v>
      </c>
      <c r="N136" s="9">
        <v>223</v>
      </c>
      <c r="O136" s="9">
        <v>224</v>
      </c>
      <c r="P136" s="9">
        <v>234</v>
      </c>
      <c r="Q136" s="9">
        <f t="shared" si="178"/>
        <v>72</v>
      </c>
      <c r="R136" s="9">
        <f t="shared" ref="R136:U136" si="180">R135</f>
        <v>16</v>
      </c>
      <c r="S136" s="9">
        <f t="shared" si="180"/>
        <v>10</v>
      </c>
      <c r="T136" s="9">
        <f t="shared" si="180"/>
        <v>0</v>
      </c>
      <c r="U136" s="10">
        <f t="shared" si="180"/>
        <v>0</v>
      </c>
    </row>
    <row r="137" spans="1:21" x14ac:dyDescent="0.2">
      <c r="A137" s="8" t="s">
        <v>34</v>
      </c>
      <c r="B137" s="9" t="str">
        <f t="shared" si="176"/>
        <v>Kirkhammer +3</v>
      </c>
      <c r="C137" s="9">
        <f t="shared" si="177"/>
        <v>135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 t="s">
        <v>39</v>
      </c>
      <c r="K137" s="9" t="s">
        <v>52</v>
      </c>
      <c r="L137" s="9" t="s">
        <v>24</v>
      </c>
      <c r="M137" s="9" t="s">
        <v>136</v>
      </c>
      <c r="N137" s="9">
        <v>223</v>
      </c>
      <c r="O137" s="9">
        <v>224</v>
      </c>
      <c r="P137" s="9">
        <v>234</v>
      </c>
      <c r="Q137" s="9">
        <f t="shared" si="178"/>
        <v>78</v>
      </c>
      <c r="R137" s="9">
        <f t="shared" ref="R137:U137" si="181">R136</f>
        <v>16</v>
      </c>
      <c r="S137" s="9">
        <f t="shared" si="181"/>
        <v>10</v>
      </c>
      <c r="T137" s="9">
        <f t="shared" si="181"/>
        <v>0</v>
      </c>
      <c r="U137" s="10">
        <f t="shared" si="181"/>
        <v>0</v>
      </c>
    </row>
    <row r="138" spans="1:21" x14ac:dyDescent="0.2">
      <c r="A138" s="8" t="s">
        <v>38</v>
      </c>
      <c r="B138" s="9" t="str">
        <f t="shared" si="176"/>
        <v>Kirkhammer +4</v>
      </c>
      <c r="C138" s="9">
        <f t="shared" si="177"/>
        <v>145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 t="s">
        <v>107</v>
      </c>
      <c r="K138" s="9" t="s">
        <v>56</v>
      </c>
      <c r="L138" s="9" t="s">
        <v>24</v>
      </c>
      <c r="M138" s="9" t="s">
        <v>49</v>
      </c>
      <c r="N138" s="9">
        <v>223</v>
      </c>
      <c r="O138" s="9">
        <v>224</v>
      </c>
      <c r="P138" s="9">
        <v>234</v>
      </c>
      <c r="Q138" s="9">
        <f t="shared" si="178"/>
        <v>84</v>
      </c>
      <c r="R138" s="9">
        <f t="shared" ref="R138:U138" si="182">R137</f>
        <v>16</v>
      </c>
      <c r="S138" s="9">
        <f t="shared" si="182"/>
        <v>10</v>
      </c>
      <c r="T138" s="9">
        <f t="shared" si="182"/>
        <v>0</v>
      </c>
      <c r="U138" s="10">
        <f t="shared" si="182"/>
        <v>0</v>
      </c>
    </row>
    <row r="139" spans="1:21" x14ac:dyDescent="0.2">
      <c r="A139" s="8" t="s">
        <v>42</v>
      </c>
      <c r="B139" s="9" t="str">
        <f t="shared" si="176"/>
        <v>Kirkhammer +5</v>
      </c>
      <c r="C139" s="9">
        <f t="shared" si="177"/>
        <v>155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 t="s">
        <v>97</v>
      </c>
      <c r="K139" s="9" t="s">
        <v>60</v>
      </c>
      <c r="L139" s="9" t="s">
        <v>24</v>
      </c>
      <c r="M139" s="9" t="s">
        <v>118</v>
      </c>
      <c r="N139" s="9">
        <v>223</v>
      </c>
      <c r="O139" s="9">
        <v>224</v>
      </c>
      <c r="P139" s="9">
        <v>234</v>
      </c>
      <c r="Q139" s="9">
        <f t="shared" si="178"/>
        <v>90</v>
      </c>
      <c r="R139" s="9">
        <f t="shared" ref="R139:U139" si="183">R138</f>
        <v>16</v>
      </c>
      <c r="S139" s="9">
        <f t="shared" si="183"/>
        <v>10</v>
      </c>
      <c r="T139" s="9">
        <f t="shared" si="183"/>
        <v>0</v>
      </c>
      <c r="U139" s="10">
        <f t="shared" si="183"/>
        <v>0</v>
      </c>
    </row>
    <row r="140" spans="1:21" x14ac:dyDescent="0.2">
      <c r="A140" s="8" t="s">
        <v>46</v>
      </c>
      <c r="B140" s="9" t="str">
        <f t="shared" si="176"/>
        <v>Kirkhammer +6</v>
      </c>
      <c r="C140" s="9">
        <f t="shared" si="177"/>
        <v>165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 t="s">
        <v>55</v>
      </c>
      <c r="K140" s="9" t="s">
        <v>64</v>
      </c>
      <c r="L140" s="9" t="s">
        <v>24</v>
      </c>
      <c r="M140" s="9" t="s">
        <v>119</v>
      </c>
      <c r="N140" s="9">
        <v>223</v>
      </c>
      <c r="O140" s="9">
        <v>224</v>
      </c>
      <c r="P140" s="9">
        <v>234</v>
      </c>
      <c r="Q140" s="9">
        <f t="shared" si="178"/>
        <v>96</v>
      </c>
      <c r="R140" s="9">
        <f t="shared" ref="R140:U140" si="184">R139</f>
        <v>16</v>
      </c>
      <c r="S140" s="9">
        <f t="shared" si="184"/>
        <v>10</v>
      </c>
      <c r="T140" s="9">
        <f t="shared" si="184"/>
        <v>0</v>
      </c>
      <c r="U140" s="10">
        <f t="shared" si="184"/>
        <v>0</v>
      </c>
    </row>
    <row r="141" spans="1:21" x14ac:dyDescent="0.2">
      <c r="A141" s="8" t="s">
        <v>50</v>
      </c>
      <c r="B141" s="9" t="str">
        <f t="shared" si="176"/>
        <v>Kirkhammer +7</v>
      </c>
      <c r="C141" s="9">
        <f t="shared" si="177"/>
        <v>175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 t="s">
        <v>110</v>
      </c>
      <c r="K141" s="9" t="s">
        <v>69</v>
      </c>
      <c r="L141" s="9" t="s">
        <v>24</v>
      </c>
      <c r="M141" s="9" t="s">
        <v>144</v>
      </c>
      <c r="N141" s="9">
        <v>223</v>
      </c>
      <c r="O141" s="9">
        <v>224</v>
      </c>
      <c r="P141" s="9">
        <v>234</v>
      </c>
      <c r="Q141" s="9">
        <f t="shared" si="178"/>
        <v>102</v>
      </c>
      <c r="R141" s="9">
        <f t="shared" ref="R141:U141" si="185">R140</f>
        <v>16</v>
      </c>
      <c r="S141" s="9">
        <f t="shared" si="185"/>
        <v>10</v>
      </c>
      <c r="T141" s="9">
        <f t="shared" si="185"/>
        <v>0</v>
      </c>
      <c r="U141" s="10">
        <f t="shared" si="185"/>
        <v>0</v>
      </c>
    </row>
    <row r="142" spans="1:21" x14ac:dyDescent="0.2">
      <c r="A142" s="8" t="s">
        <v>54</v>
      </c>
      <c r="B142" s="9" t="str">
        <f t="shared" si="176"/>
        <v>Kirkhammer +8</v>
      </c>
      <c r="C142" s="9">
        <f t="shared" si="177"/>
        <v>185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 t="s">
        <v>112</v>
      </c>
      <c r="K142" s="9" t="s">
        <v>72</v>
      </c>
      <c r="L142" s="9" t="s">
        <v>24</v>
      </c>
      <c r="M142" s="9" t="s">
        <v>96</v>
      </c>
      <c r="N142" s="9">
        <v>223</v>
      </c>
      <c r="O142" s="9">
        <v>224</v>
      </c>
      <c r="P142" s="9">
        <v>234</v>
      </c>
      <c r="Q142" s="9">
        <f t="shared" si="178"/>
        <v>108</v>
      </c>
      <c r="R142" s="9">
        <f t="shared" ref="R142:U142" si="186">R141</f>
        <v>16</v>
      </c>
      <c r="S142" s="9">
        <f t="shared" si="186"/>
        <v>10</v>
      </c>
      <c r="T142" s="9">
        <f t="shared" si="186"/>
        <v>0</v>
      </c>
      <c r="U142" s="10">
        <f t="shared" si="186"/>
        <v>0</v>
      </c>
    </row>
    <row r="143" spans="1:21" x14ac:dyDescent="0.2">
      <c r="A143" s="8" t="s">
        <v>58</v>
      </c>
      <c r="B143" s="9" t="str">
        <f t="shared" si="176"/>
        <v>Kirkhammer +9</v>
      </c>
      <c r="C143" s="9">
        <f t="shared" si="177"/>
        <v>195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 t="s">
        <v>114</v>
      </c>
      <c r="K143" s="9" t="s">
        <v>75</v>
      </c>
      <c r="L143" s="9" t="s">
        <v>24</v>
      </c>
      <c r="M143" s="9" t="s">
        <v>105</v>
      </c>
      <c r="N143" s="9">
        <v>223</v>
      </c>
      <c r="O143" s="9">
        <v>224</v>
      </c>
      <c r="P143" s="9">
        <v>234</v>
      </c>
      <c r="Q143" s="9">
        <f t="shared" si="178"/>
        <v>114</v>
      </c>
      <c r="R143" s="9">
        <f t="shared" ref="R143:U143" si="187">R142</f>
        <v>16</v>
      </c>
      <c r="S143" s="9">
        <f t="shared" si="187"/>
        <v>10</v>
      </c>
      <c r="T143" s="9">
        <f t="shared" si="187"/>
        <v>0</v>
      </c>
      <c r="U143" s="10">
        <f t="shared" si="187"/>
        <v>0</v>
      </c>
    </row>
    <row r="144" spans="1:21" x14ac:dyDescent="0.2">
      <c r="A144" s="11" t="s">
        <v>62</v>
      </c>
      <c r="B144" s="9" t="str">
        <f t="shared" si="176"/>
        <v>Kirkhammer +10</v>
      </c>
      <c r="C144" s="9">
        <v>210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6" t="s">
        <v>100</v>
      </c>
      <c r="K144" s="12" t="s">
        <v>77</v>
      </c>
      <c r="L144" s="12" t="s">
        <v>24</v>
      </c>
      <c r="M144" s="12" t="s">
        <v>94</v>
      </c>
      <c r="N144" s="12">
        <v>223</v>
      </c>
      <c r="O144" s="12">
        <v>224</v>
      </c>
      <c r="P144" s="12">
        <v>234</v>
      </c>
      <c r="Q144" s="9">
        <f t="shared" si="178"/>
        <v>120</v>
      </c>
      <c r="R144" s="12">
        <f t="shared" ref="R144:U144" si="188">R143</f>
        <v>16</v>
      </c>
      <c r="S144" s="12">
        <f t="shared" si="188"/>
        <v>10</v>
      </c>
      <c r="T144" s="12">
        <f t="shared" si="188"/>
        <v>0</v>
      </c>
      <c r="U144" s="13">
        <f t="shared" si="188"/>
        <v>0</v>
      </c>
    </row>
    <row r="145" spans="1:21" x14ac:dyDescent="0.2">
      <c r="A145" s="4" t="s">
        <v>20</v>
      </c>
      <c r="B145" s="5" t="s">
        <v>149</v>
      </c>
      <c r="C145" s="5">
        <v>0</v>
      </c>
      <c r="D145" s="5">
        <v>0</v>
      </c>
      <c r="E145" s="5">
        <v>30</v>
      </c>
      <c r="F145" s="5">
        <v>0</v>
      </c>
      <c r="G145" s="5">
        <v>0</v>
      </c>
      <c r="H145" s="5">
        <v>2</v>
      </c>
      <c r="I145" s="5">
        <v>0</v>
      </c>
      <c r="J145" s="5" t="s">
        <v>24</v>
      </c>
      <c r="K145" s="5" t="s">
        <v>24</v>
      </c>
      <c r="L145" s="5" t="s">
        <v>24</v>
      </c>
      <c r="M145" s="18" t="s">
        <v>100</v>
      </c>
      <c r="N145" s="5">
        <v>224</v>
      </c>
      <c r="O145" s="5">
        <v>223</v>
      </c>
      <c r="P145" s="9">
        <v>234</v>
      </c>
      <c r="Q145" s="5">
        <v>30</v>
      </c>
      <c r="R145" s="6">
        <v>0</v>
      </c>
      <c r="S145" s="6">
        <v>0</v>
      </c>
      <c r="T145" s="6">
        <v>0</v>
      </c>
      <c r="U145" s="7">
        <v>20</v>
      </c>
    </row>
    <row r="146" spans="1:21" x14ac:dyDescent="0.2">
      <c r="A146" s="8" t="s">
        <v>26</v>
      </c>
      <c r="B146" s="9" t="str">
        <f t="shared" ref="B146:B155" si="189">B$145 &amp; " +" &amp; A146</f>
        <v>Kos Parasite +1</v>
      </c>
      <c r="C146" s="9">
        <v>0</v>
      </c>
      <c r="D146" s="9">
        <v>0</v>
      </c>
      <c r="E146" s="9">
        <f t="shared" ref="E146:E155" si="190">E145+3</f>
        <v>33</v>
      </c>
      <c r="F146" s="9">
        <v>0</v>
      </c>
      <c r="G146" s="9">
        <v>0</v>
      </c>
      <c r="H146" s="9">
        <v>2</v>
      </c>
      <c r="I146" s="9">
        <v>0</v>
      </c>
      <c r="J146" s="9" t="s">
        <v>24</v>
      </c>
      <c r="K146" s="9" t="s">
        <v>24</v>
      </c>
      <c r="L146" s="9" t="s">
        <v>24</v>
      </c>
      <c r="M146" s="15" t="s">
        <v>115</v>
      </c>
      <c r="N146" s="9">
        <v>224</v>
      </c>
      <c r="O146" s="9">
        <v>223</v>
      </c>
      <c r="P146" s="9">
        <v>234</v>
      </c>
      <c r="Q146" s="9">
        <f t="shared" ref="Q146:Q155" si="191">Q145+3</f>
        <v>33</v>
      </c>
      <c r="R146" s="9">
        <f t="shared" ref="R146:U146" si="192">R145</f>
        <v>0</v>
      </c>
      <c r="S146" s="9">
        <f t="shared" si="192"/>
        <v>0</v>
      </c>
      <c r="T146" s="9">
        <f t="shared" si="192"/>
        <v>0</v>
      </c>
      <c r="U146" s="10">
        <f t="shared" si="192"/>
        <v>20</v>
      </c>
    </row>
    <row r="147" spans="1:21" x14ac:dyDescent="0.2">
      <c r="A147" s="8" t="s">
        <v>30</v>
      </c>
      <c r="B147" s="9" t="str">
        <f t="shared" si="189"/>
        <v>Kos Parasite +2</v>
      </c>
      <c r="C147" s="9">
        <v>0</v>
      </c>
      <c r="D147" s="9">
        <v>0</v>
      </c>
      <c r="E147" s="9">
        <f t="shared" si="190"/>
        <v>36</v>
      </c>
      <c r="F147" s="9">
        <v>0</v>
      </c>
      <c r="G147" s="9">
        <v>0</v>
      </c>
      <c r="H147" s="9">
        <v>2</v>
      </c>
      <c r="I147" s="9">
        <v>0</v>
      </c>
      <c r="J147" s="9" t="s">
        <v>24</v>
      </c>
      <c r="K147" s="9" t="s">
        <v>24</v>
      </c>
      <c r="L147" s="9" t="s">
        <v>24</v>
      </c>
      <c r="M147" s="15" t="s">
        <v>150</v>
      </c>
      <c r="N147" s="9">
        <v>224</v>
      </c>
      <c r="O147" s="9">
        <v>223</v>
      </c>
      <c r="P147" s="9">
        <v>234</v>
      </c>
      <c r="Q147" s="9">
        <f t="shared" si="191"/>
        <v>36</v>
      </c>
      <c r="R147" s="9">
        <f t="shared" ref="R147:U147" si="193">R146</f>
        <v>0</v>
      </c>
      <c r="S147" s="9">
        <f t="shared" si="193"/>
        <v>0</v>
      </c>
      <c r="T147" s="9">
        <f t="shared" si="193"/>
        <v>0</v>
      </c>
      <c r="U147" s="10">
        <f t="shared" si="193"/>
        <v>20</v>
      </c>
    </row>
    <row r="148" spans="1:21" x14ac:dyDescent="0.2">
      <c r="A148" s="8" t="s">
        <v>34</v>
      </c>
      <c r="B148" s="9" t="str">
        <f t="shared" si="189"/>
        <v>Kos Parasite +3</v>
      </c>
      <c r="C148" s="9">
        <v>0</v>
      </c>
      <c r="D148" s="9">
        <v>0</v>
      </c>
      <c r="E148" s="9">
        <f t="shared" si="190"/>
        <v>39</v>
      </c>
      <c r="F148" s="9">
        <v>0</v>
      </c>
      <c r="G148" s="9">
        <v>0</v>
      </c>
      <c r="H148" s="9">
        <v>2</v>
      </c>
      <c r="I148" s="9">
        <v>0</v>
      </c>
      <c r="J148" s="9" t="s">
        <v>24</v>
      </c>
      <c r="K148" s="9" t="s">
        <v>24</v>
      </c>
      <c r="L148" s="9" t="s">
        <v>24</v>
      </c>
      <c r="M148" s="15" t="s">
        <v>151</v>
      </c>
      <c r="N148" s="9">
        <v>224</v>
      </c>
      <c r="O148" s="9">
        <v>223</v>
      </c>
      <c r="P148" s="9">
        <v>234</v>
      </c>
      <c r="Q148" s="9">
        <f t="shared" si="191"/>
        <v>39</v>
      </c>
      <c r="R148" s="9">
        <f t="shared" ref="R148:U148" si="194">R147</f>
        <v>0</v>
      </c>
      <c r="S148" s="9">
        <f t="shared" si="194"/>
        <v>0</v>
      </c>
      <c r="T148" s="9">
        <f t="shared" si="194"/>
        <v>0</v>
      </c>
      <c r="U148" s="10">
        <f t="shared" si="194"/>
        <v>20</v>
      </c>
    </row>
    <row r="149" spans="1:21" x14ac:dyDescent="0.2">
      <c r="A149" s="8" t="s">
        <v>38</v>
      </c>
      <c r="B149" s="9" t="str">
        <f t="shared" si="189"/>
        <v>Kos Parasite +4</v>
      </c>
      <c r="C149" s="9">
        <v>0</v>
      </c>
      <c r="D149" s="9">
        <v>0</v>
      </c>
      <c r="E149" s="9">
        <f t="shared" si="190"/>
        <v>42</v>
      </c>
      <c r="F149" s="9">
        <v>0</v>
      </c>
      <c r="G149" s="9">
        <v>0</v>
      </c>
      <c r="H149" s="9">
        <v>2</v>
      </c>
      <c r="I149" s="9">
        <v>0</v>
      </c>
      <c r="J149" s="9" t="s">
        <v>24</v>
      </c>
      <c r="K149" s="9" t="s">
        <v>24</v>
      </c>
      <c r="L149" s="9" t="s">
        <v>24</v>
      </c>
      <c r="M149" s="15" t="s">
        <v>152</v>
      </c>
      <c r="N149" s="9">
        <v>224</v>
      </c>
      <c r="O149" s="9">
        <v>223</v>
      </c>
      <c r="P149" s="9">
        <v>234</v>
      </c>
      <c r="Q149" s="9">
        <f t="shared" si="191"/>
        <v>42</v>
      </c>
      <c r="R149" s="9">
        <f t="shared" ref="R149:U149" si="195">R148</f>
        <v>0</v>
      </c>
      <c r="S149" s="9">
        <f t="shared" si="195"/>
        <v>0</v>
      </c>
      <c r="T149" s="9">
        <f t="shared" si="195"/>
        <v>0</v>
      </c>
      <c r="U149" s="10">
        <f t="shared" si="195"/>
        <v>20</v>
      </c>
    </row>
    <row r="150" spans="1:21" x14ac:dyDescent="0.2">
      <c r="A150" s="8" t="s">
        <v>42</v>
      </c>
      <c r="B150" s="9" t="str">
        <f t="shared" si="189"/>
        <v>Kos Parasite +5</v>
      </c>
      <c r="C150" s="9">
        <v>0</v>
      </c>
      <c r="D150" s="9">
        <v>0</v>
      </c>
      <c r="E150" s="9">
        <f t="shared" si="190"/>
        <v>45</v>
      </c>
      <c r="F150" s="9">
        <v>0</v>
      </c>
      <c r="G150" s="9">
        <v>0</v>
      </c>
      <c r="H150" s="9">
        <v>2</v>
      </c>
      <c r="I150" s="9">
        <v>0</v>
      </c>
      <c r="J150" s="9" t="s">
        <v>24</v>
      </c>
      <c r="K150" s="9" t="s">
        <v>24</v>
      </c>
      <c r="L150" s="9" t="s">
        <v>24</v>
      </c>
      <c r="M150" s="15" t="s">
        <v>153</v>
      </c>
      <c r="N150" s="9">
        <v>224</v>
      </c>
      <c r="O150" s="9">
        <v>223</v>
      </c>
      <c r="P150" s="9">
        <v>234</v>
      </c>
      <c r="Q150" s="9">
        <f t="shared" si="191"/>
        <v>45</v>
      </c>
      <c r="R150" s="9">
        <f t="shared" ref="R150:U150" si="196">R149</f>
        <v>0</v>
      </c>
      <c r="S150" s="9">
        <f t="shared" si="196"/>
        <v>0</v>
      </c>
      <c r="T150" s="9">
        <f t="shared" si="196"/>
        <v>0</v>
      </c>
      <c r="U150" s="10">
        <f t="shared" si="196"/>
        <v>20</v>
      </c>
    </row>
    <row r="151" spans="1:21" x14ac:dyDescent="0.2">
      <c r="A151" s="8" t="s">
        <v>46</v>
      </c>
      <c r="B151" s="9" t="str">
        <f t="shared" si="189"/>
        <v>Kos Parasite +6</v>
      </c>
      <c r="C151" s="9">
        <v>0</v>
      </c>
      <c r="D151" s="9">
        <v>0</v>
      </c>
      <c r="E151" s="9">
        <f t="shared" si="190"/>
        <v>48</v>
      </c>
      <c r="F151" s="9">
        <v>0</v>
      </c>
      <c r="G151" s="9">
        <v>0</v>
      </c>
      <c r="H151" s="9">
        <v>2</v>
      </c>
      <c r="I151" s="9">
        <v>0</v>
      </c>
      <c r="J151" s="9" t="s">
        <v>24</v>
      </c>
      <c r="K151" s="9" t="s">
        <v>24</v>
      </c>
      <c r="L151" s="9" t="s">
        <v>24</v>
      </c>
      <c r="M151" s="15" t="s">
        <v>154</v>
      </c>
      <c r="N151" s="9">
        <v>224</v>
      </c>
      <c r="O151" s="9">
        <v>223</v>
      </c>
      <c r="P151" s="9">
        <v>234</v>
      </c>
      <c r="Q151" s="9">
        <f t="shared" si="191"/>
        <v>48</v>
      </c>
      <c r="R151" s="9">
        <f t="shared" ref="R151:U151" si="197">R150</f>
        <v>0</v>
      </c>
      <c r="S151" s="9">
        <f t="shared" si="197"/>
        <v>0</v>
      </c>
      <c r="T151" s="9">
        <f t="shared" si="197"/>
        <v>0</v>
      </c>
      <c r="U151" s="10">
        <f t="shared" si="197"/>
        <v>20</v>
      </c>
    </row>
    <row r="152" spans="1:21" x14ac:dyDescent="0.2">
      <c r="A152" s="8" t="s">
        <v>50</v>
      </c>
      <c r="B152" s="9" t="str">
        <f t="shared" si="189"/>
        <v>Kos Parasite +7</v>
      </c>
      <c r="C152" s="9">
        <v>0</v>
      </c>
      <c r="D152" s="9">
        <v>0</v>
      </c>
      <c r="E152" s="9">
        <f t="shared" si="190"/>
        <v>51</v>
      </c>
      <c r="F152" s="9">
        <v>0</v>
      </c>
      <c r="G152" s="9">
        <v>0</v>
      </c>
      <c r="H152" s="9">
        <v>2</v>
      </c>
      <c r="I152" s="9">
        <v>0</v>
      </c>
      <c r="J152" s="9" t="s">
        <v>24</v>
      </c>
      <c r="K152" s="9" t="s">
        <v>24</v>
      </c>
      <c r="L152" s="9" t="s">
        <v>24</v>
      </c>
      <c r="M152" s="15" t="s">
        <v>155</v>
      </c>
      <c r="N152" s="9">
        <v>224</v>
      </c>
      <c r="O152" s="9">
        <v>223</v>
      </c>
      <c r="P152" s="9">
        <v>234</v>
      </c>
      <c r="Q152" s="9">
        <f t="shared" si="191"/>
        <v>51</v>
      </c>
      <c r="R152" s="9">
        <f t="shared" ref="R152:U152" si="198">R151</f>
        <v>0</v>
      </c>
      <c r="S152" s="9">
        <f t="shared" si="198"/>
        <v>0</v>
      </c>
      <c r="T152" s="9">
        <f t="shared" si="198"/>
        <v>0</v>
      </c>
      <c r="U152" s="10">
        <f t="shared" si="198"/>
        <v>20</v>
      </c>
    </row>
    <row r="153" spans="1:21" x14ac:dyDescent="0.2">
      <c r="A153" s="8" t="s">
        <v>54</v>
      </c>
      <c r="B153" s="9" t="str">
        <f t="shared" si="189"/>
        <v>Kos Parasite +8</v>
      </c>
      <c r="C153" s="9">
        <v>0</v>
      </c>
      <c r="D153" s="9">
        <v>0</v>
      </c>
      <c r="E153" s="9">
        <f t="shared" si="190"/>
        <v>54</v>
      </c>
      <c r="F153" s="9">
        <v>0</v>
      </c>
      <c r="G153" s="9">
        <v>0</v>
      </c>
      <c r="H153" s="9">
        <v>2</v>
      </c>
      <c r="I153" s="9">
        <v>0</v>
      </c>
      <c r="J153" s="9" t="s">
        <v>24</v>
      </c>
      <c r="K153" s="9" t="s">
        <v>24</v>
      </c>
      <c r="L153" s="9" t="s">
        <v>24</v>
      </c>
      <c r="M153" s="15" t="s">
        <v>156</v>
      </c>
      <c r="N153" s="9">
        <v>224</v>
      </c>
      <c r="O153" s="9">
        <v>223</v>
      </c>
      <c r="P153" s="9">
        <v>234</v>
      </c>
      <c r="Q153" s="9">
        <f t="shared" si="191"/>
        <v>54</v>
      </c>
      <c r="R153" s="9">
        <f t="shared" ref="R153:U153" si="199">R152</f>
        <v>0</v>
      </c>
      <c r="S153" s="9">
        <f t="shared" si="199"/>
        <v>0</v>
      </c>
      <c r="T153" s="9">
        <f t="shared" si="199"/>
        <v>0</v>
      </c>
      <c r="U153" s="10">
        <f t="shared" si="199"/>
        <v>20</v>
      </c>
    </row>
    <row r="154" spans="1:21" x14ac:dyDescent="0.2">
      <c r="A154" s="8" t="s">
        <v>58</v>
      </c>
      <c r="B154" s="9" t="str">
        <f t="shared" si="189"/>
        <v>Kos Parasite +9</v>
      </c>
      <c r="C154" s="9">
        <v>0</v>
      </c>
      <c r="D154" s="9">
        <v>0</v>
      </c>
      <c r="E154" s="9">
        <f t="shared" si="190"/>
        <v>57</v>
      </c>
      <c r="F154" s="9">
        <v>0</v>
      </c>
      <c r="G154" s="9">
        <v>0</v>
      </c>
      <c r="H154" s="9">
        <v>2</v>
      </c>
      <c r="I154" s="9">
        <v>0</v>
      </c>
      <c r="J154" s="9" t="s">
        <v>24</v>
      </c>
      <c r="K154" s="9" t="s">
        <v>24</v>
      </c>
      <c r="L154" s="9" t="s">
        <v>24</v>
      </c>
      <c r="M154" s="15" t="s">
        <v>157</v>
      </c>
      <c r="N154" s="9">
        <v>224</v>
      </c>
      <c r="O154" s="9">
        <v>223</v>
      </c>
      <c r="P154" s="9">
        <v>234</v>
      </c>
      <c r="Q154" s="9">
        <f t="shared" si="191"/>
        <v>57</v>
      </c>
      <c r="R154" s="9">
        <f t="shared" ref="R154:U154" si="200">R153</f>
        <v>0</v>
      </c>
      <c r="S154" s="9">
        <f t="shared" si="200"/>
        <v>0</v>
      </c>
      <c r="T154" s="9">
        <f t="shared" si="200"/>
        <v>0</v>
      </c>
      <c r="U154" s="10">
        <f t="shared" si="200"/>
        <v>20</v>
      </c>
    </row>
    <row r="155" spans="1:21" x14ac:dyDescent="0.2">
      <c r="A155" s="11" t="s">
        <v>62</v>
      </c>
      <c r="B155" s="9" t="str">
        <f t="shared" si="189"/>
        <v>Kos Parasite +10</v>
      </c>
      <c r="C155" s="12">
        <v>0</v>
      </c>
      <c r="D155" s="12">
        <v>0</v>
      </c>
      <c r="E155" s="9">
        <f t="shared" si="190"/>
        <v>60</v>
      </c>
      <c r="F155" s="12">
        <v>0</v>
      </c>
      <c r="G155" s="12">
        <v>0</v>
      </c>
      <c r="H155" s="12">
        <v>2</v>
      </c>
      <c r="I155" s="12">
        <v>0</v>
      </c>
      <c r="J155" s="12" t="s">
        <v>24</v>
      </c>
      <c r="K155" s="12" t="s">
        <v>24</v>
      </c>
      <c r="L155" s="12" t="s">
        <v>24</v>
      </c>
      <c r="M155" s="16" t="s">
        <v>158</v>
      </c>
      <c r="N155" s="12">
        <v>224</v>
      </c>
      <c r="O155" s="12">
        <v>223</v>
      </c>
      <c r="P155" s="12">
        <v>234</v>
      </c>
      <c r="Q155" s="9">
        <f t="shared" si="191"/>
        <v>60</v>
      </c>
      <c r="R155" s="12">
        <f t="shared" ref="R155:U155" si="201">R154</f>
        <v>0</v>
      </c>
      <c r="S155" s="12">
        <f t="shared" si="201"/>
        <v>0</v>
      </c>
      <c r="T155" s="12">
        <f t="shared" si="201"/>
        <v>0</v>
      </c>
      <c r="U155" s="13">
        <f t="shared" si="201"/>
        <v>20</v>
      </c>
    </row>
    <row r="156" spans="1:21" x14ac:dyDescent="0.2">
      <c r="A156" s="4" t="s">
        <v>20</v>
      </c>
      <c r="B156" s="5" t="s">
        <v>159</v>
      </c>
      <c r="C156" s="5">
        <f>100</f>
        <v>100</v>
      </c>
      <c r="D156" s="5">
        <v>0</v>
      </c>
      <c r="E156" s="5">
        <v>25</v>
      </c>
      <c r="F156" s="5">
        <v>0</v>
      </c>
      <c r="G156" s="5">
        <v>0</v>
      </c>
      <c r="H156" s="5">
        <v>0</v>
      </c>
      <c r="I156" s="5">
        <v>0</v>
      </c>
      <c r="J156" s="5" t="s">
        <v>22</v>
      </c>
      <c r="K156" s="5" t="s">
        <v>24</v>
      </c>
      <c r="L156" s="5" t="s">
        <v>24</v>
      </c>
      <c r="M156" s="5" t="s">
        <v>81</v>
      </c>
      <c r="N156" s="5">
        <v>224</v>
      </c>
      <c r="O156" s="5">
        <v>223</v>
      </c>
      <c r="P156" s="9">
        <v>234</v>
      </c>
      <c r="Q156" s="5">
        <v>30</v>
      </c>
      <c r="R156" s="6">
        <v>20</v>
      </c>
      <c r="S156" s="6">
        <v>12</v>
      </c>
      <c r="T156" s="6">
        <v>0</v>
      </c>
      <c r="U156" s="7">
        <v>10</v>
      </c>
    </row>
    <row r="157" spans="1:21" x14ac:dyDescent="0.2">
      <c r="A157" s="8" t="s">
        <v>26</v>
      </c>
      <c r="B157" s="9" t="str">
        <f t="shared" ref="B157:B166" si="202">B$156 &amp; " +" &amp; A157</f>
        <v>Logarius' Wheel +1</v>
      </c>
      <c r="C157" s="9">
        <f t="shared" ref="C157:C166" si="203">C156+10</f>
        <v>110</v>
      </c>
      <c r="D157" s="9">
        <v>0</v>
      </c>
      <c r="E157" s="9">
        <f t="shared" ref="E157:E165" si="204">E156+2</f>
        <v>27</v>
      </c>
      <c r="F157" s="9">
        <v>0</v>
      </c>
      <c r="G157" s="9">
        <v>0</v>
      </c>
      <c r="H157" s="9">
        <v>0</v>
      </c>
      <c r="I157" s="9">
        <v>0</v>
      </c>
      <c r="J157" s="9" t="s">
        <v>96</v>
      </c>
      <c r="K157" s="9" t="s">
        <v>24</v>
      </c>
      <c r="L157" s="9" t="s">
        <v>24</v>
      </c>
      <c r="M157" s="9" t="s">
        <v>67</v>
      </c>
      <c r="N157" s="9">
        <v>224</v>
      </c>
      <c r="O157" s="9">
        <v>223</v>
      </c>
      <c r="P157" s="9">
        <v>234</v>
      </c>
      <c r="Q157" s="9">
        <f t="shared" ref="Q157:Q166" si="205">Q156+2</f>
        <v>32</v>
      </c>
      <c r="R157" s="9">
        <f t="shared" ref="R157:U157" si="206">R156</f>
        <v>20</v>
      </c>
      <c r="S157" s="9">
        <f t="shared" si="206"/>
        <v>12</v>
      </c>
      <c r="T157" s="9">
        <f t="shared" si="206"/>
        <v>0</v>
      </c>
      <c r="U157" s="10">
        <f t="shared" si="206"/>
        <v>10</v>
      </c>
    </row>
    <row r="158" spans="1:21" x14ac:dyDescent="0.2">
      <c r="A158" s="8" t="s">
        <v>30</v>
      </c>
      <c r="B158" s="9" t="str">
        <f t="shared" si="202"/>
        <v>Logarius' Wheel +2</v>
      </c>
      <c r="C158" s="9">
        <f t="shared" si="203"/>
        <v>120</v>
      </c>
      <c r="D158" s="9">
        <v>0</v>
      </c>
      <c r="E158" s="9">
        <f t="shared" si="204"/>
        <v>29</v>
      </c>
      <c r="F158" s="9">
        <v>0</v>
      </c>
      <c r="G158" s="9">
        <v>0</v>
      </c>
      <c r="H158" s="9">
        <v>0</v>
      </c>
      <c r="I158" s="9">
        <v>0</v>
      </c>
      <c r="J158" s="9" t="s">
        <v>94</v>
      </c>
      <c r="K158" s="9" t="s">
        <v>24</v>
      </c>
      <c r="L158" s="9" t="s">
        <v>24</v>
      </c>
      <c r="M158" s="9" t="s">
        <v>88</v>
      </c>
      <c r="N158" s="9">
        <v>224</v>
      </c>
      <c r="O158" s="9">
        <v>223</v>
      </c>
      <c r="P158" s="9">
        <v>234</v>
      </c>
      <c r="Q158" s="9">
        <f t="shared" si="205"/>
        <v>34</v>
      </c>
      <c r="R158" s="9">
        <f t="shared" ref="R158:U158" si="207">R157</f>
        <v>20</v>
      </c>
      <c r="S158" s="9">
        <f t="shared" si="207"/>
        <v>12</v>
      </c>
      <c r="T158" s="9">
        <f t="shared" si="207"/>
        <v>0</v>
      </c>
      <c r="U158" s="10">
        <f t="shared" si="207"/>
        <v>10</v>
      </c>
    </row>
    <row r="159" spans="1:21" x14ac:dyDescent="0.2">
      <c r="A159" s="8" t="s">
        <v>34</v>
      </c>
      <c r="B159" s="9" t="str">
        <f t="shared" si="202"/>
        <v>Logarius' Wheel +3</v>
      </c>
      <c r="C159" s="9">
        <f t="shared" si="203"/>
        <v>130</v>
      </c>
      <c r="D159" s="9">
        <v>0</v>
      </c>
      <c r="E159" s="9">
        <f t="shared" si="204"/>
        <v>31</v>
      </c>
      <c r="F159" s="9">
        <v>0</v>
      </c>
      <c r="G159" s="9">
        <v>0</v>
      </c>
      <c r="H159" s="9">
        <v>0</v>
      </c>
      <c r="I159" s="9">
        <v>0</v>
      </c>
      <c r="J159" s="9" t="s">
        <v>43</v>
      </c>
      <c r="K159" s="9" t="s">
        <v>24</v>
      </c>
      <c r="L159" s="9" t="s">
        <v>24</v>
      </c>
      <c r="M159" s="9" t="s">
        <v>25</v>
      </c>
      <c r="N159" s="9">
        <v>224</v>
      </c>
      <c r="O159" s="9">
        <v>223</v>
      </c>
      <c r="P159" s="9">
        <v>234</v>
      </c>
      <c r="Q159" s="9">
        <f t="shared" si="205"/>
        <v>36</v>
      </c>
      <c r="R159" s="9">
        <f t="shared" ref="R159:U159" si="208">R158</f>
        <v>20</v>
      </c>
      <c r="S159" s="9">
        <f t="shared" si="208"/>
        <v>12</v>
      </c>
      <c r="T159" s="9">
        <f t="shared" si="208"/>
        <v>0</v>
      </c>
      <c r="U159" s="10">
        <f t="shared" si="208"/>
        <v>10</v>
      </c>
    </row>
    <row r="160" spans="1:21" x14ac:dyDescent="0.2">
      <c r="A160" s="8" t="s">
        <v>38</v>
      </c>
      <c r="B160" s="9" t="str">
        <f t="shared" si="202"/>
        <v>Logarius' Wheel +4</v>
      </c>
      <c r="C160" s="9">
        <f t="shared" si="203"/>
        <v>140</v>
      </c>
      <c r="D160" s="9">
        <v>0</v>
      </c>
      <c r="E160" s="9">
        <f t="shared" si="204"/>
        <v>33</v>
      </c>
      <c r="F160" s="9">
        <v>0</v>
      </c>
      <c r="G160" s="9">
        <v>0</v>
      </c>
      <c r="H160" s="9">
        <v>0</v>
      </c>
      <c r="I160" s="9">
        <v>0</v>
      </c>
      <c r="J160" s="9" t="s">
        <v>97</v>
      </c>
      <c r="K160" s="9" t="s">
        <v>24</v>
      </c>
      <c r="L160" s="9" t="s">
        <v>24</v>
      </c>
      <c r="M160" s="9" t="s">
        <v>71</v>
      </c>
      <c r="N160" s="9">
        <v>224</v>
      </c>
      <c r="O160" s="9">
        <v>223</v>
      </c>
      <c r="P160" s="9">
        <v>234</v>
      </c>
      <c r="Q160" s="9">
        <f t="shared" si="205"/>
        <v>38</v>
      </c>
      <c r="R160" s="9">
        <f t="shared" ref="R160:U160" si="209">R159</f>
        <v>20</v>
      </c>
      <c r="S160" s="9">
        <f t="shared" si="209"/>
        <v>12</v>
      </c>
      <c r="T160" s="9">
        <f t="shared" si="209"/>
        <v>0</v>
      </c>
      <c r="U160" s="10">
        <f t="shared" si="209"/>
        <v>10</v>
      </c>
    </row>
    <row r="161" spans="1:21" x14ac:dyDescent="0.2">
      <c r="A161" s="8" t="s">
        <v>42</v>
      </c>
      <c r="B161" s="9" t="str">
        <f t="shared" si="202"/>
        <v>Logarius' Wheel +5</v>
      </c>
      <c r="C161" s="9">
        <f t="shared" si="203"/>
        <v>150</v>
      </c>
      <c r="D161" s="9">
        <v>0</v>
      </c>
      <c r="E161" s="9">
        <f t="shared" si="204"/>
        <v>35</v>
      </c>
      <c r="F161" s="9">
        <v>0</v>
      </c>
      <c r="G161" s="9">
        <v>0</v>
      </c>
      <c r="H161" s="9">
        <v>0</v>
      </c>
      <c r="I161" s="9">
        <v>0</v>
      </c>
      <c r="J161" s="9" t="s">
        <v>98</v>
      </c>
      <c r="K161" s="9" t="s">
        <v>24</v>
      </c>
      <c r="L161" s="9" t="s">
        <v>24</v>
      </c>
      <c r="M161" s="9" t="s">
        <v>74</v>
      </c>
      <c r="N161" s="9">
        <v>224</v>
      </c>
      <c r="O161" s="9">
        <v>223</v>
      </c>
      <c r="P161" s="9">
        <v>234</v>
      </c>
      <c r="Q161" s="9">
        <f t="shared" si="205"/>
        <v>40</v>
      </c>
      <c r="R161" s="9">
        <f t="shared" ref="R161:U161" si="210">R160</f>
        <v>20</v>
      </c>
      <c r="S161" s="9">
        <f t="shared" si="210"/>
        <v>12</v>
      </c>
      <c r="T161" s="9">
        <f t="shared" si="210"/>
        <v>0</v>
      </c>
      <c r="U161" s="10">
        <f t="shared" si="210"/>
        <v>10</v>
      </c>
    </row>
    <row r="162" spans="1:21" x14ac:dyDescent="0.2">
      <c r="A162" s="8" t="s">
        <v>46</v>
      </c>
      <c r="B162" s="9" t="str">
        <f t="shared" si="202"/>
        <v>Logarius' Wheel +6</v>
      </c>
      <c r="C162" s="9">
        <f t="shared" si="203"/>
        <v>160</v>
      </c>
      <c r="D162" s="9">
        <v>0</v>
      </c>
      <c r="E162" s="9">
        <f t="shared" si="204"/>
        <v>37</v>
      </c>
      <c r="F162" s="9">
        <v>0</v>
      </c>
      <c r="G162" s="9">
        <v>0</v>
      </c>
      <c r="H162" s="9">
        <v>0</v>
      </c>
      <c r="I162" s="9">
        <v>0</v>
      </c>
      <c r="J162" s="9" t="s">
        <v>63</v>
      </c>
      <c r="K162" s="9" t="s">
        <v>24</v>
      </c>
      <c r="L162" s="9" t="s">
        <v>24</v>
      </c>
      <c r="M162" s="9" t="s">
        <v>89</v>
      </c>
      <c r="N162" s="9">
        <v>224</v>
      </c>
      <c r="O162" s="9">
        <v>223</v>
      </c>
      <c r="P162" s="9">
        <v>234</v>
      </c>
      <c r="Q162" s="9">
        <f t="shared" si="205"/>
        <v>42</v>
      </c>
      <c r="R162" s="9">
        <f t="shared" ref="R162:U162" si="211">R161</f>
        <v>20</v>
      </c>
      <c r="S162" s="9">
        <f t="shared" si="211"/>
        <v>12</v>
      </c>
      <c r="T162" s="9">
        <f t="shared" si="211"/>
        <v>0</v>
      </c>
      <c r="U162" s="10">
        <f t="shared" si="211"/>
        <v>10</v>
      </c>
    </row>
    <row r="163" spans="1:21" x14ac:dyDescent="0.2">
      <c r="A163" s="8" t="s">
        <v>50</v>
      </c>
      <c r="B163" s="9" t="str">
        <f t="shared" si="202"/>
        <v>Logarius' Wheel +7</v>
      </c>
      <c r="C163" s="9">
        <f t="shared" si="203"/>
        <v>170</v>
      </c>
      <c r="D163" s="9">
        <v>0</v>
      </c>
      <c r="E163" s="9">
        <f t="shared" si="204"/>
        <v>39</v>
      </c>
      <c r="F163" s="9">
        <v>0</v>
      </c>
      <c r="G163" s="9">
        <v>0</v>
      </c>
      <c r="H163" s="9">
        <v>0</v>
      </c>
      <c r="I163" s="9">
        <v>0</v>
      </c>
      <c r="J163" s="9" t="s">
        <v>99</v>
      </c>
      <c r="K163" s="9" t="s">
        <v>24</v>
      </c>
      <c r="L163" s="9" t="s">
        <v>24</v>
      </c>
      <c r="M163" s="9" t="s">
        <v>45</v>
      </c>
      <c r="N163" s="9">
        <v>224</v>
      </c>
      <c r="O163" s="9">
        <v>223</v>
      </c>
      <c r="P163" s="9">
        <v>234</v>
      </c>
      <c r="Q163" s="9">
        <f t="shared" si="205"/>
        <v>44</v>
      </c>
      <c r="R163" s="9">
        <f t="shared" ref="R163:U163" si="212">R162</f>
        <v>20</v>
      </c>
      <c r="S163" s="9">
        <f t="shared" si="212"/>
        <v>12</v>
      </c>
      <c r="T163" s="9">
        <f t="shared" si="212"/>
        <v>0</v>
      </c>
      <c r="U163" s="10">
        <f t="shared" si="212"/>
        <v>10</v>
      </c>
    </row>
    <row r="164" spans="1:21" x14ac:dyDescent="0.2">
      <c r="A164" s="8" t="s">
        <v>54</v>
      </c>
      <c r="B164" s="9" t="str">
        <f t="shared" si="202"/>
        <v>Logarius' Wheel +8</v>
      </c>
      <c r="C164" s="9">
        <f t="shared" si="203"/>
        <v>180</v>
      </c>
      <c r="D164" s="9">
        <v>0</v>
      </c>
      <c r="E164" s="9">
        <f t="shared" si="204"/>
        <v>41</v>
      </c>
      <c r="F164" s="9">
        <v>0</v>
      </c>
      <c r="G164" s="9">
        <v>0</v>
      </c>
      <c r="H164" s="9">
        <v>0</v>
      </c>
      <c r="I164" s="9">
        <v>0</v>
      </c>
      <c r="J164" s="15" t="s">
        <v>100</v>
      </c>
      <c r="K164" s="9" t="s">
        <v>24</v>
      </c>
      <c r="L164" s="9" t="s">
        <v>24</v>
      </c>
      <c r="M164" s="9" t="s">
        <v>91</v>
      </c>
      <c r="N164" s="9">
        <v>224</v>
      </c>
      <c r="O164" s="9">
        <v>223</v>
      </c>
      <c r="P164" s="9">
        <v>234</v>
      </c>
      <c r="Q164" s="9">
        <f t="shared" si="205"/>
        <v>46</v>
      </c>
      <c r="R164" s="9">
        <f t="shared" ref="R164:U164" si="213">R163</f>
        <v>20</v>
      </c>
      <c r="S164" s="9">
        <f t="shared" si="213"/>
        <v>12</v>
      </c>
      <c r="T164" s="9">
        <f t="shared" si="213"/>
        <v>0</v>
      </c>
      <c r="U164" s="10">
        <f t="shared" si="213"/>
        <v>10</v>
      </c>
    </row>
    <row r="165" spans="1:21" x14ac:dyDescent="0.2">
      <c r="A165" s="8" t="s">
        <v>58</v>
      </c>
      <c r="B165" s="9" t="str">
        <f t="shared" si="202"/>
        <v>Logarius' Wheel +9</v>
      </c>
      <c r="C165" s="9">
        <f t="shared" si="203"/>
        <v>190</v>
      </c>
      <c r="D165" s="9">
        <v>0</v>
      </c>
      <c r="E165" s="9">
        <f t="shared" si="204"/>
        <v>43</v>
      </c>
      <c r="F165" s="9">
        <v>0</v>
      </c>
      <c r="G165" s="9">
        <v>0</v>
      </c>
      <c r="H165" s="9">
        <v>0</v>
      </c>
      <c r="I165" s="9">
        <v>0</v>
      </c>
      <c r="J165" s="15" t="s">
        <v>101</v>
      </c>
      <c r="K165" s="9" t="s">
        <v>24</v>
      </c>
      <c r="L165" s="9" t="s">
        <v>24</v>
      </c>
      <c r="M165" s="9" t="s">
        <v>118</v>
      </c>
      <c r="N165" s="9">
        <v>224</v>
      </c>
      <c r="O165" s="9">
        <v>223</v>
      </c>
      <c r="P165" s="9">
        <v>234</v>
      </c>
      <c r="Q165" s="9">
        <f t="shared" si="205"/>
        <v>48</v>
      </c>
      <c r="R165" s="9">
        <f t="shared" ref="R165:U165" si="214">R164</f>
        <v>20</v>
      </c>
      <c r="S165" s="9">
        <f t="shared" si="214"/>
        <v>12</v>
      </c>
      <c r="T165" s="9">
        <f t="shared" si="214"/>
        <v>0</v>
      </c>
      <c r="U165" s="10">
        <f t="shared" si="214"/>
        <v>10</v>
      </c>
    </row>
    <row r="166" spans="1:21" x14ac:dyDescent="0.2">
      <c r="A166" s="11" t="s">
        <v>62</v>
      </c>
      <c r="B166" s="9" t="str">
        <f t="shared" si="202"/>
        <v>Logarius' Wheel +10</v>
      </c>
      <c r="C166" s="9">
        <f t="shared" si="203"/>
        <v>200</v>
      </c>
      <c r="D166" s="12">
        <v>0</v>
      </c>
      <c r="E166" s="9">
        <v>50</v>
      </c>
      <c r="F166" s="12">
        <v>0</v>
      </c>
      <c r="G166" s="12">
        <v>0</v>
      </c>
      <c r="H166" s="12">
        <v>0</v>
      </c>
      <c r="I166" s="12">
        <v>0</v>
      </c>
      <c r="J166" s="16" t="s">
        <v>102</v>
      </c>
      <c r="K166" s="12" t="s">
        <v>24</v>
      </c>
      <c r="L166" s="12" t="s">
        <v>24</v>
      </c>
      <c r="M166" s="12" t="s">
        <v>22</v>
      </c>
      <c r="N166" s="12">
        <v>224</v>
      </c>
      <c r="O166" s="12">
        <v>223</v>
      </c>
      <c r="P166" s="12">
        <v>234</v>
      </c>
      <c r="Q166" s="9">
        <f t="shared" si="205"/>
        <v>50</v>
      </c>
      <c r="R166" s="12">
        <f t="shared" ref="R166:U166" si="215">R165</f>
        <v>20</v>
      </c>
      <c r="S166" s="12">
        <f t="shared" si="215"/>
        <v>12</v>
      </c>
      <c r="T166" s="12">
        <f t="shared" si="215"/>
        <v>0</v>
      </c>
      <c r="U166" s="13">
        <f t="shared" si="215"/>
        <v>10</v>
      </c>
    </row>
    <row r="167" spans="1:21" x14ac:dyDescent="0.2">
      <c r="A167" s="4" t="s">
        <v>20</v>
      </c>
      <c r="B167" s="5" t="s">
        <v>160</v>
      </c>
      <c r="C167" s="5">
        <v>100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 t="s">
        <v>41</v>
      </c>
      <c r="K167" s="5" t="s">
        <v>66</v>
      </c>
      <c r="L167" s="5" t="s">
        <v>24</v>
      </c>
      <c r="M167" s="5" t="s">
        <v>89</v>
      </c>
      <c r="N167" s="5">
        <v>224</v>
      </c>
      <c r="O167" s="5">
        <v>223</v>
      </c>
      <c r="P167" s="9">
        <v>234</v>
      </c>
      <c r="Q167" s="5">
        <f>60</f>
        <v>60</v>
      </c>
      <c r="R167" s="6">
        <v>16</v>
      </c>
      <c r="S167" s="6">
        <v>12</v>
      </c>
      <c r="T167" s="6">
        <v>0</v>
      </c>
      <c r="U167" s="7">
        <v>0</v>
      </c>
    </row>
    <row r="168" spans="1:21" x14ac:dyDescent="0.2">
      <c r="A168" s="8" t="s">
        <v>26</v>
      </c>
      <c r="B168" s="9" t="str">
        <f t="shared" ref="B168:B177" si="216">B$167 &amp; " +" &amp; A168</f>
        <v>Ludwig's Holy Blade +1</v>
      </c>
      <c r="C168" s="9">
        <f t="shared" ref="C168:C177" si="217">C167+10</f>
        <v>110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 t="s">
        <v>137</v>
      </c>
      <c r="K168" s="9" t="s">
        <v>71</v>
      </c>
      <c r="L168" s="9" t="s">
        <v>24</v>
      </c>
      <c r="M168" s="9" t="s">
        <v>137</v>
      </c>
      <c r="N168" s="9">
        <v>224</v>
      </c>
      <c r="O168" s="9">
        <v>223</v>
      </c>
      <c r="P168" s="9">
        <v>234</v>
      </c>
      <c r="Q168" s="9">
        <f t="shared" ref="Q168:Q177" si="218">Q167+5</f>
        <v>65</v>
      </c>
      <c r="R168" s="9">
        <f t="shared" ref="R168:U168" si="219">R167</f>
        <v>16</v>
      </c>
      <c r="S168" s="9">
        <f t="shared" si="219"/>
        <v>12</v>
      </c>
      <c r="T168" s="9">
        <f t="shared" si="219"/>
        <v>0</v>
      </c>
      <c r="U168" s="10">
        <f t="shared" si="219"/>
        <v>0</v>
      </c>
    </row>
    <row r="169" spans="1:21" x14ac:dyDescent="0.2">
      <c r="A169" s="8" t="s">
        <v>30</v>
      </c>
      <c r="B169" s="9" t="str">
        <f t="shared" si="216"/>
        <v>Ludwig's Holy Blade +2</v>
      </c>
      <c r="C169" s="9">
        <f t="shared" si="217"/>
        <v>120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 t="s">
        <v>53</v>
      </c>
      <c r="K169" s="9" t="s">
        <v>76</v>
      </c>
      <c r="L169" s="9" t="s">
        <v>24</v>
      </c>
      <c r="M169" s="9" t="s">
        <v>118</v>
      </c>
      <c r="N169" s="9">
        <v>224</v>
      </c>
      <c r="O169" s="9">
        <v>223</v>
      </c>
      <c r="P169" s="9">
        <v>234</v>
      </c>
      <c r="Q169" s="9">
        <f t="shared" si="218"/>
        <v>70</v>
      </c>
      <c r="R169" s="9">
        <f t="shared" ref="R169:U169" si="220">R168</f>
        <v>16</v>
      </c>
      <c r="S169" s="9">
        <f t="shared" si="220"/>
        <v>12</v>
      </c>
      <c r="T169" s="9">
        <f t="shared" si="220"/>
        <v>0</v>
      </c>
      <c r="U169" s="10">
        <f t="shared" si="220"/>
        <v>0</v>
      </c>
    </row>
    <row r="170" spans="1:21" x14ac:dyDescent="0.2">
      <c r="A170" s="8" t="s">
        <v>34</v>
      </c>
      <c r="B170" s="9" t="str">
        <f t="shared" si="216"/>
        <v>Ludwig's Holy Blade +3</v>
      </c>
      <c r="C170" s="9">
        <f t="shared" si="217"/>
        <v>130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 t="s">
        <v>119</v>
      </c>
      <c r="K170" s="9" t="s">
        <v>45</v>
      </c>
      <c r="L170" s="9" t="s">
        <v>24</v>
      </c>
      <c r="M170" s="9" t="s">
        <v>61</v>
      </c>
      <c r="N170" s="9">
        <v>224</v>
      </c>
      <c r="O170" s="9">
        <v>223</v>
      </c>
      <c r="P170" s="9">
        <v>234</v>
      </c>
      <c r="Q170" s="9">
        <f t="shared" si="218"/>
        <v>75</v>
      </c>
      <c r="R170" s="9">
        <f t="shared" ref="R170:U170" si="221">R169</f>
        <v>16</v>
      </c>
      <c r="S170" s="9">
        <f t="shared" si="221"/>
        <v>12</v>
      </c>
      <c r="T170" s="9">
        <f t="shared" si="221"/>
        <v>0</v>
      </c>
      <c r="U170" s="10">
        <f t="shared" si="221"/>
        <v>0</v>
      </c>
    </row>
    <row r="171" spans="1:21" x14ac:dyDescent="0.2">
      <c r="A171" s="8" t="s">
        <v>38</v>
      </c>
      <c r="B171" s="9" t="str">
        <f t="shared" si="216"/>
        <v>Ludwig's Holy Blade +4</v>
      </c>
      <c r="C171" s="9">
        <f t="shared" si="217"/>
        <v>140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 t="s">
        <v>144</v>
      </c>
      <c r="K171" s="9" t="s">
        <v>53</v>
      </c>
      <c r="L171" s="9" t="s">
        <v>24</v>
      </c>
      <c r="M171" s="9" t="s">
        <v>92</v>
      </c>
      <c r="N171" s="9">
        <v>224</v>
      </c>
      <c r="O171" s="9">
        <v>223</v>
      </c>
      <c r="P171" s="9">
        <v>234</v>
      </c>
      <c r="Q171" s="9">
        <f t="shared" si="218"/>
        <v>80</v>
      </c>
      <c r="R171" s="9">
        <f t="shared" ref="R171:U171" si="222">R170</f>
        <v>16</v>
      </c>
      <c r="S171" s="9">
        <f t="shared" si="222"/>
        <v>12</v>
      </c>
      <c r="T171" s="9">
        <f t="shared" si="222"/>
        <v>0</v>
      </c>
      <c r="U171" s="10">
        <f t="shared" si="222"/>
        <v>0</v>
      </c>
    </row>
    <row r="172" spans="1:21" x14ac:dyDescent="0.2">
      <c r="A172" s="8" t="s">
        <v>42</v>
      </c>
      <c r="B172" s="9" t="str">
        <f t="shared" si="216"/>
        <v>Ludwig's Holy Blade +5</v>
      </c>
      <c r="C172" s="9">
        <f t="shared" si="217"/>
        <v>150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 t="s">
        <v>96</v>
      </c>
      <c r="K172" s="9" t="s">
        <v>22</v>
      </c>
      <c r="L172" s="9" t="s">
        <v>24</v>
      </c>
      <c r="M172" s="9" t="s">
        <v>105</v>
      </c>
      <c r="N172" s="9">
        <v>224</v>
      </c>
      <c r="O172" s="9">
        <v>223</v>
      </c>
      <c r="P172" s="9">
        <v>234</v>
      </c>
      <c r="Q172" s="9">
        <f t="shared" si="218"/>
        <v>85</v>
      </c>
      <c r="R172" s="9">
        <f t="shared" ref="R172:U172" si="223">R171</f>
        <v>16</v>
      </c>
      <c r="S172" s="9">
        <f t="shared" si="223"/>
        <v>12</v>
      </c>
      <c r="T172" s="9">
        <f t="shared" si="223"/>
        <v>0</v>
      </c>
      <c r="U172" s="10">
        <f t="shared" si="223"/>
        <v>0</v>
      </c>
    </row>
    <row r="173" spans="1:21" x14ac:dyDescent="0.2">
      <c r="A173" s="8" t="s">
        <v>46</v>
      </c>
      <c r="B173" s="9" t="str">
        <f t="shared" si="216"/>
        <v>Ludwig's Holy Blade +6</v>
      </c>
      <c r="C173" s="9">
        <f t="shared" si="217"/>
        <v>160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 t="s">
        <v>105</v>
      </c>
      <c r="K173" s="9" t="s">
        <v>92</v>
      </c>
      <c r="L173" s="9" t="s">
        <v>24</v>
      </c>
      <c r="M173" s="9" t="s">
        <v>39</v>
      </c>
      <c r="N173" s="9">
        <v>224</v>
      </c>
      <c r="O173" s="9">
        <v>223</v>
      </c>
      <c r="P173" s="9">
        <v>234</v>
      </c>
      <c r="Q173" s="9">
        <f t="shared" si="218"/>
        <v>90</v>
      </c>
      <c r="R173" s="9">
        <f t="shared" ref="R173:U173" si="224">R172</f>
        <v>16</v>
      </c>
      <c r="S173" s="9">
        <f t="shared" si="224"/>
        <v>12</v>
      </c>
      <c r="T173" s="9">
        <f t="shared" si="224"/>
        <v>0</v>
      </c>
      <c r="U173" s="10">
        <f t="shared" si="224"/>
        <v>0</v>
      </c>
    </row>
    <row r="174" spans="1:21" x14ac:dyDescent="0.2">
      <c r="A174" s="8" t="s">
        <v>50</v>
      </c>
      <c r="B174" s="9" t="str">
        <f t="shared" si="216"/>
        <v>Ludwig's Holy Blade +7</v>
      </c>
      <c r="C174" s="9">
        <f t="shared" si="217"/>
        <v>170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 t="s">
        <v>122</v>
      </c>
      <c r="K174" s="9" t="s">
        <v>105</v>
      </c>
      <c r="L174" s="9" t="s">
        <v>24</v>
      </c>
      <c r="M174" s="9" t="s">
        <v>107</v>
      </c>
      <c r="N174" s="9">
        <v>224</v>
      </c>
      <c r="O174" s="9">
        <v>223</v>
      </c>
      <c r="P174" s="9">
        <v>234</v>
      </c>
      <c r="Q174" s="9">
        <f t="shared" si="218"/>
        <v>95</v>
      </c>
      <c r="R174" s="9">
        <f t="shared" ref="R174:U174" si="225">R173</f>
        <v>16</v>
      </c>
      <c r="S174" s="9">
        <f t="shared" si="225"/>
        <v>12</v>
      </c>
      <c r="T174" s="9">
        <f t="shared" si="225"/>
        <v>0</v>
      </c>
      <c r="U174" s="10">
        <f t="shared" si="225"/>
        <v>0</v>
      </c>
    </row>
    <row r="175" spans="1:21" x14ac:dyDescent="0.2">
      <c r="A175" s="8" t="s">
        <v>54</v>
      </c>
      <c r="B175" s="9" t="str">
        <f t="shared" si="216"/>
        <v>Ludwig's Holy Blade +8</v>
      </c>
      <c r="C175" s="9">
        <f t="shared" si="217"/>
        <v>180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 t="s">
        <v>104</v>
      </c>
      <c r="K175" s="9" t="s">
        <v>39</v>
      </c>
      <c r="L175" s="9" t="s">
        <v>24</v>
      </c>
      <c r="M175" s="9" t="s">
        <v>97</v>
      </c>
      <c r="N175" s="9">
        <v>224</v>
      </c>
      <c r="O175" s="9">
        <v>223</v>
      </c>
      <c r="P175" s="9">
        <v>234</v>
      </c>
      <c r="Q175" s="9">
        <f t="shared" si="218"/>
        <v>100</v>
      </c>
      <c r="R175" s="9">
        <f t="shared" ref="R175:U175" si="226">R174</f>
        <v>16</v>
      </c>
      <c r="S175" s="9">
        <f t="shared" si="226"/>
        <v>12</v>
      </c>
      <c r="T175" s="9">
        <f t="shared" si="226"/>
        <v>0</v>
      </c>
      <c r="U175" s="10">
        <f t="shared" si="226"/>
        <v>0</v>
      </c>
    </row>
    <row r="176" spans="1:21" x14ac:dyDescent="0.2">
      <c r="A176" s="8" t="s">
        <v>58</v>
      </c>
      <c r="B176" s="9" t="str">
        <f t="shared" si="216"/>
        <v>Ludwig's Holy Blade +9</v>
      </c>
      <c r="C176" s="9">
        <f t="shared" si="217"/>
        <v>190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 t="s">
        <v>146</v>
      </c>
      <c r="K176" s="9" t="s">
        <v>107</v>
      </c>
      <c r="L176" s="9" t="s">
        <v>24</v>
      </c>
      <c r="M176" s="9" t="s">
        <v>55</v>
      </c>
      <c r="N176" s="9">
        <v>224</v>
      </c>
      <c r="O176" s="9">
        <v>223</v>
      </c>
      <c r="P176" s="9">
        <v>234</v>
      </c>
      <c r="Q176" s="9">
        <f t="shared" si="218"/>
        <v>105</v>
      </c>
      <c r="R176" s="9">
        <f t="shared" ref="R176:U176" si="227">R175</f>
        <v>16</v>
      </c>
      <c r="S176" s="9">
        <f t="shared" si="227"/>
        <v>12</v>
      </c>
      <c r="T176" s="9">
        <f t="shared" si="227"/>
        <v>0</v>
      </c>
      <c r="U176" s="10">
        <f t="shared" si="227"/>
        <v>0</v>
      </c>
    </row>
    <row r="177" spans="1:21" x14ac:dyDescent="0.2">
      <c r="A177" s="11" t="s">
        <v>62</v>
      </c>
      <c r="B177" s="9" t="str">
        <f t="shared" si="216"/>
        <v>Ludwig's Holy Blade +10</v>
      </c>
      <c r="C177" s="9">
        <f t="shared" si="217"/>
        <v>200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 t="s">
        <v>97</v>
      </c>
      <c r="K177" s="12" t="s">
        <v>97</v>
      </c>
      <c r="L177" s="12" t="s">
        <v>24</v>
      </c>
      <c r="M177" s="12" t="s">
        <v>110</v>
      </c>
      <c r="N177" s="12">
        <v>224</v>
      </c>
      <c r="O177" s="12">
        <v>223</v>
      </c>
      <c r="P177" s="12">
        <v>234</v>
      </c>
      <c r="Q177" s="9">
        <f t="shared" si="218"/>
        <v>110</v>
      </c>
      <c r="R177" s="12">
        <f t="shared" ref="R177:U177" si="228">R176</f>
        <v>16</v>
      </c>
      <c r="S177" s="12">
        <f t="shared" si="228"/>
        <v>12</v>
      </c>
      <c r="T177" s="12">
        <f t="shared" si="228"/>
        <v>0</v>
      </c>
      <c r="U177" s="13">
        <f t="shared" si="228"/>
        <v>0</v>
      </c>
    </row>
    <row r="178" spans="1:21" x14ac:dyDescent="0.2">
      <c r="A178" s="4" t="s">
        <v>20</v>
      </c>
      <c r="B178" s="5" t="s">
        <v>161</v>
      </c>
      <c r="C178" s="5">
        <v>82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 t="s">
        <v>24</v>
      </c>
      <c r="K178" s="5" t="s">
        <v>22</v>
      </c>
      <c r="L178" s="5" t="s">
        <v>24</v>
      </c>
      <c r="M178" s="5" t="s">
        <v>81</v>
      </c>
      <c r="N178" s="5">
        <v>223</v>
      </c>
      <c r="O178" s="5">
        <v>224</v>
      </c>
      <c r="P178" s="9">
        <v>234</v>
      </c>
      <c r="Q178" s="5">
        <v>40</v>
      </c>
      <c r="R178" s="6">
        <v>10</v>
      </c>
      <c r="S178" s="6">
        <v>20</v>
      </c>
      <c r="T178" s="6">
        <v>0</v>
      </c>
      <c r="U178" s="7">
        <v>0</v>
      </c>
    </row>
    <row r="179" spans="1:21" x14ac:dyDescent="0.2">
      <c r="A179" s="8" t="s">
        <v>26</v>
      </c>
      <c r="B179" s="9" t="str">
        <f t="shared" ref="B179:B188" si="229">B$178 &amp; " +" &amp; A179</f>
        <v>Rakuyo +1</v>
      </c>
      <c r="C179" s="9">
        <f t="shared" ref="C179:C187" si="230">C178+8</f>
        <v>90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 t="s">
        <v>24</v>
      </c>
      <c r="K179" s="9" t="s">
        <v>92</v>
      </c>
      <c r="L179" s="9" t="s">
        <v>24</v>
      </c>
      <c r="M179" s="9" t="s">
        <v>67</v>
      </c>
      <c r="N179" s="9">
        <v>223</v>
      </c>
      <c r="O179" s="9">
        <v>224</v>
      </c>
      <c r="P179" s="9">
        <v>234</v>
      </c>
      <c r="Q179" s="9">
        <f t="shared" ref="Q179:Q188" si="231">Q178+2</f>
        <v>42</v>
      </c>
      <c r="R179" s="9">
        <f t="shared" ref="R179:U179" si="232">R178</f>
        <v>10</v>
      </c>
      <c r="S179" s="9">
        <f t="shared" si="232"/>
        <v>20</v>
      </c>
      <c r="T179" s="9">
        <f t="shared" si="232"/>
        <v>0</v>
      </c>
      <c r="U179" s="10">
        <f t="shared" si="232"/>
        <v>0</v>
      </c>
    </row>
    <row r="180" spans="1:21" x14ac:dyDescent="0.2">
      <c r="A180" s="8" t="s">
        <v>30</v>
      </c>
      <c r="B180" s="9" t="str">
        <f t="shared" si="229"/>
        <v>Rakuyo +2</v>
      </c>
      <c r="C180" s="9">
        <f t="shared" si="230"/>
        <v>98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 t="s">
        <v>24</v>
      </c>
      <c r="K180" s="9" t="s">
        <v>105</v>
      </c>
      <c r="L180" s="9" t="s">
        <v>24</v>
      </c>
      <c r="M180" s="9" t="s">
        <v>70</v>
      </c>
      <c r="N180" s="9">
        <v>223</v>
      </c>
      <c r="O180" s="9">
        <v>224</v>
      </c>
      <c r="P180" s="9">
        <v>234</v>
      </c>
      <c r="Q180" s="9">
        <f t="shared" si="231"/>
        <v>44</v>
      </c>
      <c r="R180" s="9">
        <f t="shared" ref="R180:U180" si="233">R179</f>
        <v>10</v>
      </c>
      <c r="S180" s="9">
        <f t="shared" si="233"/>
        <v>20</v>
      </c>
      <c r="T180" s="9">
        <f t="shared" si="233"/>
        <v>0</v>
      </c>
      <c r="U180" s="10">
        <f t="shared" si="233"/>
        <v>0</v>
      </c>
    </row>
    <row r="181" spans="1:21" x14ac:dyDescent="0.2">
      <c r="A181" s="8" t="s">
        <v>34</v>
      </c>
      <c r="B181" s="9" t="str">
        <f t="shared" si="229"/>
        <v>Rakuyo +3</v>
      </c>
      <c r="C181" s="9">
        <f t="shared" si="230"/>
        <v>106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 t="s">
        <v>24</v>
      </c>
      <c r="K181" s="9" t="s">
        <v>39</v>
      </c>
      <c r="L181" s="9" t="s">
        <v>24</v>
      </c>
      <c r="M181" s="9" t="s">
        <v>73</v>
      </c>
      <c r="N181" s="9">
        <v>223</v>
      </c>
      <c r="O181" s="9">
        <v>224</v>
      </c>
      <c r="P181" s="9">
        <v>234</v>
      </c>
      <c r="Q181" s="9">
        <f t="shared" si="231"/>
        <v>46</v>
      </c>
      <c r="R181" s="9">
        <f t="shared" ref="R181:U181" si="234">R180</f>
        <v>10</v>
      </c>
      <c r="S181" s="9">
        <f t="shared" si="234"/>
        <v>20</v>
      </c>
      <c r="T181" s="9">
        <f t="shared" si="234"/>
        <v>0</v>
      </c>
      <c r="U181" s="10">
        <f t="shared" si="234"/>
        <v>0</v>
      </c>
    </row>
    <row r="182" spans="1:21" x14ac:dyDescent="0.2">
      <c r="A182" s="8" t="s">
        <v>38</v>
      </c>
      <c r="B182" s="9" t="str">
        <f t="shared" si="229"/>
        <v>Rakuyo +4</v>
      </c>
      <c r="C182" s="9">
        <f t="shared" si="230"/>
        <v>114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 t="s">
        <v>24</v>
      </c>
      <c r="K182" s="9" t="s">
        <v>107</v>
      </c>
      <c r="L182" s="9" t="s">
        <v>24</v>
      </c>
      <c r="M182" s="9" t="s">
        <v>25</v>
      </c>
      <c r="N182" s="9">
        <v>223</v>
      </c>
      <c r="O182" s="9">
        <v>224</v>
      </c>
      <c r="P182" s="9">
        <v>234</v>
      </c>
      <c r="Q182" s="9">
        <f t="shared" si="231"/>
        <v>48</v>
      </c>
      <c r="R182" s="9">
        <f t="shared" ref="R182:U182" si="235">R181</f>
        <v>10</v>
      </c>
      <c r="S182" s="9">
        <f t="shared" si="235"/>
        <v>20</v>
      </c>
      <c r="T182" s="9">
        <f t="shared" si="235"/>
        <v>0</v>
      </c>
      <c r="U182" s="10">
        <f t="shared" si="235"/>
        <v>0</v>
      </c>
    </row>
    <row r="183" spans="1:21" x14ac:dyDescent="0.2">
      <c r="A183" s="8" t="s">
        <v>42</v>
      </c>
      <c r="B183" s="9" t="str">
        <f t="shared" si="229"/>
        <v>Rakuyo +5</v>
      </c>
      <c r="C183" s="9">
        <f t="shared" si="230"/>
        <v>122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 t="s">
        <v>24</v>
      </c>
      <c r="K183" s="9" t="s">
        <v>97</v>
      </c>
      <c r="L183" s="9" t="s">
        <v>24</v>
      </c>
      <c r="M183" s="9" t="s">
        <v>71</v>
      </c>
      <c r="N183" s="9">
        <v>223</v>
      </c>
      <c r="O183" s="9">
        <v>224</v>
      </c>
      <c r="P183" s="9">
        <v>234</v>
      </c>
      <c r="Q183" s="9">
        <f t="shared" si="231"/>
        <v>50</v>
      </c>
      <c r="R183" s="9">
        <f t="shared" ref="R183:U183" si="236">R182</f>
        <v>10</v>
      </c>
      <c r="S183" s="9">
        <f t="shared" si="236"/>
        <v>20</v>
      </c>
      <c r="T183" s="9">
        <f t="shared" si="236"/>
        <v>0</v>
      </c>
      <c r="U183" s="10">
        <f t="shared" si="236"/>
        <v>0</v>
      </c>
    </row>
    <row r="184" spans="1:21" x14ac:dyDescent="0.2">
      <c r="A184" s="8" t="s">
        <v>46</v>
      </c>
      <c r="B184" s="9" t="str">
        <f t="shared" si="229"/>
        <v>Rakuyo +6</v>
      </c>
      <c r="C184" s="9">
        <f t="shared" si="230"/>
        <v>130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 t="s">
        <v>24</v>
      </c>
      <c r="K184" s="9" t="s">
        <v>55</v>
      </c>
      <c r="L184" s="9" t="s">
        <v>24</v>
      </c>
      <c r="M184" s="9" t="s">
        <v>74</v>
      </c>
      <c r="N184" s="9">
        <v>223</v>
      </c>
      <c r="O184" s="9">
        <v>224</v>
      </c>
      <c r="P184" s="9">
        <v>234</v>
      </c>
      <c r="Q184" s="9">
        <f t="shared" si="231"/>
        <v>52</v>
      </c>
      <c r="R184" s="9">
        <f t="shared" ref="R184:U184" si="237">R183</f>
        <v>10</v>
      </c>
      <c r="S184" s="9">
        <f t="shared" si="237"/>
        <v>20</v>
      </c>
      <c r="T184" s="9">
        <f t="shared" si="237"/>
        <v>0</v>
      </c>
      <c r="U184" s="10">
        <f t="shared" si="237"/>
        <v>0</v>
      </c>
    </row>
    <row r="185" spans="1:21" x14ac:dyDescent="0.2">
      <c r="A185" s="8" t="s">
        <v>50</v>
      </c>
      <c r="B185" s="9" t="str">
        <f t="shared" si="229"/>
        <v>Rakuyo +7</v>
      </c>
      <c r="C185" s="9">
        <f t="shared" si="230"/>
        <v>138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 t="s">
        <v>24</v>
      </c>
      <c r="K185" s="9" t="s">
        <v>110</v>
      </c>
      <c r="L185" s="9" t="s">
        <v>24</v>
      </c>
      <c r="M185" s="9" t="s">
        <v>76</v>
      </c>
      <c r="N185" s="9">
        <v>223</v>
      </c>
      <c r="O185" s="9">
        <v>224</v>
      </c>
      <c r="P185" s="9">
        <v>234</v>
      </c>
      <c r="Q185" s="9">
        <f t="shared" si="231"/>
        <v>54</v>
      </c>
      <c r="R185" s="9">
        <f t="shared" ref="R185:U185" si="238">R184</f>
        <v>10</v>
      </c>
      <c r="S185" s="9">
        <f t="shared" si="238"/>
        <v>20</v>
      </c>
      <c r="T185" s="9">
        <f t="shared" si="238"/>
        <v>0</v>
      </c>
      <c r="U185" s="10">
        <f t="shared" si="238"/>
        <v>0</v>
      </c>
    </row>
    <row r="186" spans="1:21" x14ac:dyDescent="0.2">
      <c r="A186" s="8" t="s">
        <v>54</v>
      </c>
      <c r="B186" s="9" t="str">
        <f t="shared" si="229"/>
        <v>Rakuyo +8</v>
      </c>
      <c r="C186" s="9">
        <f t="shared" si="230"/>
        <v>146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 t="s">
        <v>24</v>
      </c>
      <c r="K186" s="9" t="s">
        <v>112</v>
      </c>
      <c r="L186" s="9" t="s">
        <v>24</v>
      </c>
      <c r="M186" s="9" t="s">
        <v>41</v>
      </c>
      <c r="N186" s="9">
        <v>223</v>
      </c>
      <c r="O186" s="9">
        <v>224</v>
      </c>
      <c r="P186" s="9">
        <v>234</v>
      </c>
      <c r="Q186" s="9">
        <f t="shared" si="231"/>
        <v>56</v>
      </c>
      <c r="R186" s="9">
        <f t="shared" ref="R186:U186" si="239">R185</f>
        <v>10</v>
      </c>
      <c r="S186" s="9">
        <f t="shared" si="239"/>
        <v>20</v>
      </c>
      <c r="T186" s="9">
        <f t="shared" si="239"/>
        <v>0</v>
      </c>
      <c r="U186" s="10">
        <f t="shared" si="239"/>
        <v>0</v>
      </c>
    </row>
    <row r="187" spans="1:21" x14ac:dyDescent="0.2">
      <c r="A187" s="8" t="s">
        <v>58</v>
      </c>
      <c r="B187" s="9" t="str">
        <f t="shared" si="229"/>
        <v>Rakuyo +9</v>
      </c>
      <c r="C187" s="9">
        <f t="shared" si="230"/>
        <v>154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 t="s">
        <v>24</v>
      </c>
      <c r="K187" s="9" t="s">
        <v>114</v>
      </c>
      <c r="L187" s="9" t="s">
        <v>24</v>
      </c>
      <c r="M187" s="9" t="s">
        <v>45</v>
      </c>
      <c r="N187" s="9">
        <v>223</v>
      </c>
      <c r="O187" s="9">
        <v>224</v>
      </c>
      <c r="P187" s="9">
        <v>234</v>
      </c>
      <c r="Q187" s="9">
        <f t="shared" si="231"/>
        <v>58</v>
      </c>
      <c r="R187" s="9">
        <f t="shared" ref="R187:U187" si="240">R186</f>
        <v>10</v>
      </c>
      <c r="S187" s="9">
        <f t="shared" si="240"/>
        <v>20</v>
      </c>
      <c r="T187" s="9">
        <f t="shared" si="240"/>
        <v>0</v>
      </c>
      <c r="U187" s="10">
        <f t="shared" si="240"/>
        <v>0</v>
      </c>
    </row>
    <row r="188" spans="1:21" x14ac:dyDescent="0.2">
      <c r="A188" s="11" t="s">
        <v>62</v>
      </c>
      <c r="B188" s="9" t="str">
        <f t="shared" si="229"/>
        <v>Rakuyo +10</v>
      </c>
      <c r="C188" s="9">
        <v>164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 t="s">
        <v>24</v>
      </c>
      <c r="K188" s="16" t="s">
        <v>100</v>
      </c>
      <c r="L188" s="12" t="s">
        <v>24</v>
      </c>
      <c r="M188" s="12" t="s">
        <v>91</v>
      </c>
      <c r="N188" s="12">
        <v>223</v>
      </c>
      <c r="O188" s="12">
        <v>224</v>
      </c>
      <c r="P188" s="12">
        <v>234</v>
      </c>
      <c r="Q188" s="9">
        <f t="shared" si="231"/>
        <v>60</v>
      </c>
      <c r="R188" s="12">
        <f t="shared" ref="R188:U188" si="241">R187</f>
        <v>10</v>
      </c>
      <c r="S188" s="12">
        <f t="shared" si="241"/>
        <v>20</v>
      </c>
      <c r="T188" s="12">
        <f t="shared" si="241"/>
        <v>0</v>
      </c>
      <c r="U188" s="13">
        <f t="shared" si="241"/>
        <v>0</v>
      </c>
    </row>
    <row r="189" spans="1:21" x14ac:dyDescent="0.2">
      <c r="A189" s="4" t="s">
        <v>20</v>
      </c>
      <c r="B189" s="5" t="s">
        <v>162</v>
      </c>
      <c r="C189" s="5">
        <v>75</v>
      </c>
      <c r="D189" s="5">
        <v>75</v>
      </c>
      <c r="E189" s="5">
        <v>0</v>
      </c>
      <c r="F189" s="5">
        <v>0</v>
      </c>
      <c r="G189" s="5">
        <v>0</v>
      </c>
      <c r="H189" s="5">
        <v>1</v>
      </c>
      <c r="I189" s="5">
        <v>0</v>
      </c>
      <c r="J189" s="5" t="s">
        <v>84</v>
      </c>
      <c r="K189" s="5" t="s">
        <v>22</v>
      </c>
      <c r="L189" s="5" t="s">
        <v>44</v>
      </c>
      <c r="M189" s="5" t="s">
        <v>88</v>
      </c>
      <c r="N189" s="5">
        <v>223</v>
      </c>
      <c r="O189" s="5">
        <v>224</v>
      </c>
      <c r="P189" s="9">
        <v>234</v>
      </c>
      <c r="Q189" s="5">
        <v>40</v>
      </c>
      <c r="R189" s="6">
        <v>8</v>
      </c>
      <c r="S189" s="6">
        <v>12</v>
      </c>
      <c r="T189" s="6">
        <v>10</v>
      </c>
      <c r="U189" s="7">
        <v>0</v>
      </c>
    </row>
    <row r="190" spans="1:21" x14ac:dyDescent="0.2">
      <c r="A190" s="8" t="s">
        <v>26</v>
      </c>
      <c r="B190" s="9" t="str">
        <f t="shared" ref="B190:B199" si="242">B$189 &amp; " +" &amp; A190</f>
        <v>Reiterpallasch +1</v>
      </c>
      <c r="C190" s="9">
        <f t="shared" ref="C190:D190" si="243">C189+7</f>
        <v>82</v>
      </c>
      <c r="D190" s="9">
        <f t="shared" si="243"/>
        <v>82</v>
      </c>
      <c r="E190" s="9">
        <v>0</v>
      </c>
      <c r="F190" s="9">
        <v>0</v>
      </c>
      <c r="G190" s="9">
        <v>0</v>
      </c>
      <c r="H190" s="9">
        <v>1</v>
      </c>
      <c r="I190" s="9">
        <v>0</v>
      </c>
      <c r="J190" s="9" t="s">
        <v>163</v>
      </c>
      <c r="K190" s="9" t="s">
        <v>92</v>
      </c>
      <c r="L190" s="9" t="s">
        <v>52</v>
      </c>
      <c r="M190" s="9" t="s">
        <v>25</v>
      </c>
      <c r="N190" s="9">
        <v>223</v>
      </c>
      <c r="O190" s="9">
        <v>224</v>
      </c>
      <c r="P190" s="9">
        <v>234</v>
      </c>
      <c r="Q190" s="9">
        <f t="shared" ref="Q190:Q199" si="244">Q189+4</f>
        <v>44</v>
      </c>
      <c r="R190" s="9">
        <f t="shared" ref="R190:U190" si="245">R189</f>
        <v>8</v>
      </c>
      <c r="S190" s="9">
        <f t="shared" si="245"/>
        <v>12</v>
      </c>
      <c r="T190" s="9">
        <f t="shared" si="245"/>
        <v>10</v>
      </c>
      <c r="U190" s="10">
        <f t="shared" si="245"/>
        <v>0</v>
      </c>
    </row>
    <row r="191" spans="1:21" x14ac:dyDescent="0.2">
      <c r="A191" s="8" t="s">
        <v>30</v>
      </c>
      <c r="B191" s="9" t="str">
        <f t="shared" si="242"/>
        <v>Reiterpallasch +2</v>
      </c>
      <c r="C191" s="9">
        <f t="shared" ref="C191:D191" si="246">C190+7</f>
        <v>89</v>
      </c>
      <c r="D191" s="9">
        <f t="shared" si="246"/>
        <v>89</v>
      </c>
      <c r="E191" s="9">
        <v>0</v>
      </c>
      <c r="F191" s="9">
        <v>0</v>
      </c>
      <c r="G191" s="9">
        <v>0</v>
      </c>
      <c r="H191" s="9">
        <v>1</v>
      </c>
      <c r="I191" s="9">
        <v>0</v>
      </c>
      <c r="J191" s="9" t="s">
        <v>85</v>
      </c>
      <c r="K191" s="9" t="s">
        <v>105</v>
      </c>
      <c r="L191" s="9" t="s">
        <v>60</v>
      </c>
      <c r="M191" s="9" t="s">
        <v>71</v>
      </c>
      <c r="N191" s="9">
        <v>223</v>
      </c>
      <c r="O191" s="9">
        <v>224</v>
      </c>
      <c r="P191" s="9">
        <v>234</v>
      </c>
      <c r="Q191" s="9">
        <f t="shared" si="244"/>
        <v>48</v>
      </c>
      <c r="R191" s="9">
        <f t="shared" ref="R191:U191" si="247">R190</f>
        <v>8</v>
      </c>
      <c r="S191" s="9">
        <f t="shared" si="247"/>
        <v>12</v>
      </c>
      <c r="T191" s="9">
        <f t="shared" si="247"/>
        <v>10</v>
      </c>
      <c r="U191" s="10">
        <f t="shared" si="247"/>
        <v>0</v>
      </c>
    </row>
    <row r="192" spans="1:21" x14ac:dyDescent="0.2">
      <c r="A192" s="8" t="s">
        <v>34</v>
      </c>
      <c r="B192" s="9" t="str">
        <f t="shared" si="242"/>
        <v>Reiterpallasch +3</v>
      </c>
      <c r="C192" s="9">
        <f t="shared" ref="C192:D192" si="248">C191+7</f>
        <v>96</v>
      </c>
      <c r="D192" s="9">
        <f t="shared" si="248"/>
        <v>96</v>
      </c>
      <c r="E192" s="9">
        <v>0</v>
      </c>
      <c r="F192" s="9">
        <v>0</v>
      </c>
      <c r="G192" s="9">
        <v>0</v>
      </c>
      <c r="H192" s="9">
        <v>1</v>
      </c>
      <c r="I192" s="9">
        <v>0</v>
      </c>
      <c r="J192" s="9" t="s">
        <v>164</v>
      </c>
      <c r="K192" s="9" t="s">
        <v>39</v>
      </c>
      <c r="L192" s="9" t="s">
        <v>69</v>
      </c>
      <c r="M192" s="9" t="s">
        <v>74</v>
      </c>
      <c r="N192" s="9">
        <v>223</v>
      </c>
      <c r="O192" s="9">
        <v>224</v>
      </c>
      <c r="P192" s="9">
        <v>234</v>
      </c>
      <c r="Q192" s="9">
        <f t="shared" si="244"/>
        <v>52</v>
      </c>
      <c r="R192" s="9">
        <f t="shared" ref="R192:U192" si="249">R191</f>
        <v>8</v>
      </c>
      <c r="S192" s="9">
        <f t="shared" si="249"/>
        <v>12</v>
      </c>
      <c r="T192" s="9">
        <f t="shared" si="249"/>
        <v>10</v>
      </c>
      <c r="U192" s="10">
        <f t="shared" si="249"/>
        <v>0</v>
      </c>
    </row>
    <row r="193" spans="1:21" x14ac:dyDescent="0.2">
      <c r="A193" s="8" t="s">
        <v>38</v>
      </c>
      <c r="B193" s="9" t="str">
        <f t="shared" si="242"/>
        <v>Reiterpallasch +4</v>
      </c>
      <c r="C193" s="9">
        <f t="shared" ref="C193:D193" si="250">C192+7</f>
        <v>103</v>
      </c>
      <c r="D193" s="9">
        <f t="shared" si="250"/>
        <v>103</v>
      </c>
      <c r="E193" s="9">
        <v>0</v>
      </c>
      <c r="F193" s="9">
        <v>0</v>
      </c>
      <c r="G193" s="9">
        <v>0</v>
      </c>
      <c r="H193" s="9">
        <v>1</v>
      </c>
      <c r="I193" s="9">
        <v>0</v>
      </c>
      <c r="J193" s="9" t="s">
        <v>86</v>
      </c>
      <c r="K193" s="9" t="s">
        <v>107</v>
      </c>
      <c r="L193" s="9" t="s">
        <v>75</v>
      </c>
      <c r="M193" s="9" t="s">
        <v>89</v>
      </c>
      <c r="N193" s="9">
        <v>223</v>
      </c>
      <c r="O193" s="9">
        <v>224</v>
      </c>
      <c r="P193" s="9">
        <v>234</v>
      </c>
      <c r="Q193" s="9">
        <f t="shared" si="244"/>
        <v>56</v>
      </c>
      <c r="R193" s="9">
        <f t="shared" ref="R193:U193" si="251">R192</f>
        <v>8</v>
      </c>
      <c r="S193" s="9">
        <f t="shared" si="251"/>
        <v>12</v>
      </c>
      <c r="T193" s="9">
        <f t="shared" si="251"/>
        <v>10</v>
      </c>
      <c r="U193" s="10">
        <f t="shared" si="251"/>
        <v>0</v>
      </c>
    </row>
    <row r="194" spans="1:21" x14ac:dyDescent="0.2">
      <c r="A194" s="8" t="s">
        <v>42</v>
      </c>
      <c r="B194" s="9" t="str">
        <f t="shared" si="242"/>
        <v>Reiterpallasch +5</v>
      </c>
      <c r="C194" s="9">
        <f t="shared" ref="C194:D194" si="252">C193+7</f>
        <v>110</v>
      </c>
      <c r="D194" s="9">
        <f t="shared" si="252"/>
        <v>110</v>
      </c>
      <c r="E194" s="9">
        <v>0</v>
      </c>
      <c r="F194" s="9">
        <v>0</v>
      </c>
      <c r="G194" s="9">
        <v>0</v>
      </c>
      <c r="H194" s="9">
        <v>1</v>
      </c>
      <c r="I194" s="9">
        <v>0</v>
      </c>
      <c r="J194" s="9" t="s">
        <v>23</v>
      </c>
      <c r="K194" s="9" t="s">
        <v>97</v>
      </c>
      <c r="L194" s="9" t="s">
        <v>78</v>
      </c>
      <c r="M194" s="9" t="s">
        <v>45</v>
      </c>
      <c r="N194" s="9">
        <v>223</v>
      </c>
      <c r="O194" s="9">
        <v>224</v>
      </c>
      <c r="P194" s="9">
        <v>234</v>
      </c>
      <c r="Q194" s="9">
        <f t="shared" si="244"/>
        <v>60</v>
      </c>
      <c r="R194" s="9">
        <f t="shared" ref="R194:U194" si="253">R193</f>
        <v>8</v>
      </c>
      <c r="S194" s="9">
        <f t="shared" si="253"/>
        <v>12</v>
      </c>
      <c r="T194" s="9">
        <f t="shared" si="253"/>
        <v>10</v>
      </c>
      <c r="U194" s="10">
        <f t="shared" si="253"/>
        <v>0</v>
      </c>
    </row>
    <row r="195" spans="1:21" x14ac:dyDescent="0.2">
      <c r="A195" s="8" t="s">
        <v>46</v>
      </c>
      <c r="B195" s="9" t="str">
        <f t="shared" si="242"/>
        <v>Reiterpallasch +6</v>
      </c>
      <c r="C195" s="9">
        <f t="shared" ref="C195:D195" si="254">C194+7</f>
        <v>117</v>
      </c>
      <c r="D195" s="9">
        <f t="shared" si="254"/>
        <v>117</v>
      </c>
      <c r="E195" s="9">
        <v>0</v>
      </c>
      <c r="F195" s="9">
        <v>0</v>
      </c>
      <c r="G195" s="9">
        <v>0</v>
      </c>
      <c r="H195" s="9">
        <v>1</v>
      </c>
      <c r="I195" s="9">
        <v>0</v>
      </c>
      <c r="J195" s="9" t="s">
        <v>28</v>
      </c>
      <c r="K195" s="9" t="s">
        <v>55</v>
      </c>
      <c r="L195" s="9" t="s">
        <v>80</v>
      </c>
      <c r="M195" s="9" t="s">
        <v>91</v>
      </c>
      <c r="N195" s="9">
        <v>223</v>
      </c>
      <c r="O195" s="9">
        <v>224</v>
      </c>
      <c r="P195" s="9">
        <v>234</v>
      </c>
      <c r="Q195" s="9">
        <f t="shared" si="244"/>
        <v>64</v>
      </c>
      <c r="R195" s="9">
        <f t="shared" ref="R195:U195" si="255">R194</f>
        <v>8</v>
      </c>
      <c r="S195" s="9">
        <f t="shared" si="255"/>
        <v>12</v>
      </c>
      <c r="T195" s="9">
        <f t="shared" si="255"/>
        <v>10</v>
      </c>
      <c r="U195" s="10">
        <f t="shared" si="255"/>
        <v>0</v>
      </c>
    </row>
    <row r="196" spans="1:21" x14ac:dyDescent="0.2">
      <c r="A196" s="8" t="s">
        <v>50</v>
      </c>
      <c r="B196" s="9" t="str">
        <f t="shared" si="242"/>
        <v>Reiterpallasch +7</v>
      </c>
      <c r="C196" s="9">
        <f t="shared" ref="C196:D196" si="256">C195+7</f>
        <v>124</v>
      </c>
      <c r="D196" s="9">
        <f t="shared" si="256"/>
        <v>124</v>
      </c>
      <c r="E196" s="9">
        <v>0</v>
      </c>
      <c r="F196" s="9">
        <v>0</v>
      </c>
      <c r="G196" s="9">
        <v>0</v>
      </c>
      <c r="H196" s="9">
        <v>1</v>
      </c>
      <c r="I196" s="9">
        <v>0</v>
      </c>
      <c r="J196" s="9" t="s">
        <v>32</v>
      </c>
      <c r="K196" s="9" t="s">
        <v>110</v>
      </c>
      <c r="L196" s="9" t="s">
        <v>82</v>
      </c>
      <c r="M196" s="9" t="s">
        <v>118</v>
      </c>
      <c r="N196" s="9">
        <v>223</v>
      </c>
      <c r="O196" s="9">
        <v>224</v>
      </c>
      <c r="P196" s="9">
        <v>234</v>
      </c>
      <c r="Q196" s="9">
        <f t="shared" si="244"/>
        <v>68</v>
      </c>
      <c r="R196" s="9">
        <f t="shared" ref="R196:U196" si="257">R195</f>
        <v>8</v>
      </c>
      <c r="S196" s="9">
        <f t="shared" si="257"/>
        <v>12</v>
      </c>
      <c r="T196" s="9">
        <f t="shared" si="257"/>
        <v>10</v>
      </c>
      <c r="U196" s="10">
        <f t="shared" si="257"/>
        <v>0</v>
      </c>
    </row>
    <row r="197" spans="1:21" x14ac:dyDescent="0.2">
      <c r="A197" s="8" t="s">
        <v>54</v>
      </c>
      <c r="B197" s="9" t="str">
        <f t="shared" si="242"/>
        <v>Reiterpallasch +8</v>
      </c>
      <c r="C197" s="9">
        <f t="shared" ref="C197:D197" si="258">C196+7</f>
        <v>131</v>
      </c>
      <c r="D197" s="9">
        <f t="shared" si="258"/>
        <v>131</v>
      </c>
      <c r="E197" s="9">
        <v>0</v>
      </c>
      <c r="F197" s="9">
        <v>0</v>
      </c>
      <c r="G197" s="9">
        <v>0</v>
      </c>
      <c r="H197" s="9">
        <v>1</v>
      </c>
      <c r="I197" s="9">
        <v>0</v>
      </c>
      <c r="J197" s="9" t="s">
        <v>36</v>
      </c>
      <c r="K197" s="9" t="s">
        <v>112</v>
      </c>
      <c r="L197" s="9" t="s">
        <v>87</v>
      </c>
      <c r="M197" s="9" t="s">
        <v>22</v>
      </c>
      <c r="N197" s="9">
        <v>223</v>
      </c>
      <c r="O197" s="9">
        <v>224</v>
      </c>
      <c r="P197" s="9">
        <v>234</v>
      </c>
      <c r="Q197" s="9">
        <f t="shared" si="244"/>
        <v>72</v>
      </c>
      <c r="R197" s="9">
        <f t="shared" ref="R197:U197" si="259">R196</f>
        <v>8</v>
      </c>
      <c r="S197" s="9">
        <f t="shared" si="259"/>
        <v>12</v>
      </c>
      <c r="T197" s="9">
        <f t="shared" si="259"/>
        <v>10</v>
      </c>
      <c r="U197" s="10">
        <f t="shared" si="259"/>
        <v>0</v>
      </c>
    </row>
    <row r="198" spans="1:21" x14ac:dyDescent="0.2">
      <c r="A198" s="8" t="s">
        <v>58</v>
      </c>
      <c r="B198" s="9" t="str">
        <f t="shared" si="242"/>
        <v>Reiterpallasch +9</v>
      </c>
      <c r="C198" s="9">
        <f t="shared" ref="C198:D198" si="260">C197+7</f>
        <v>138</v>
      </c>
      <c r="D198" s="9">
        <f t="shared" si="260"/>
        <v>138</v>
      </c>
      <c r="E198" s="9">
        <v>0</v>
      </c>
      <c r="F198" s="9">
        <v>0</v>
      </c>
      <c r="G198" s="9">
        <v>0</v>
      </c>
      <c r="H198" s="9">
        <v>1</v>
      </c>
      <c r="I198" s="9">
        <v>0</v>
      </c>
      <c r="J198" s="9" t="s">
        <v>40</v>
      </c>
      <c r="K198" s="9" t="s">
        <v>114</v>
      </c>
      <c r="L198" s="9" t="s">
        <v>88</v>
      </c>
      <c r="M198" s="9" t="s">
        <v>27</v>
      </c>
      <c r="N198" s="9">
        <v>223</v>
      </c>
      <c r="O198" s="9">
        <v>224</v>
      </c>
      <c r="P198" s="9">
        <v>234</v>
      </c>
      <c r="Q198" s="9">
        <f t="shared" si="244"/>
        <v>76</v>
      </c>
      <c r="R198" s="9">
        <f t="shared" ref="R198:U198" si="261">R197</f>
        <v>8</v>
      </c>
      <c r="S198" s="9">
        <f t="shared" si="261"/>
        <v>12</v>
      </c>
      <c r="T198" s="9">
        <f t="shared" si="261"/>
        <v>10</v>
      </c>
      <c r="U198" s="10">
        <f t="shared" si="261"/>
        <v>0</v>
      </c>
    </row>
    <row r="199" spans="1:21" x14ac:dyDescent="0.2">
      <c r="A199" s="11" t="s">
        <v>62</v>
      </c>
      <c r="B199" s="9" t="str">
        <f t="shared" si="242"/>
        <v>Reiterpallasch +10</v>
      </c>
      <c r="C199" s="9">
        <v>150</v>
      </c>
      <c r="D199" s="9">
        <v>150</v>
      </c>
      <c r="E199" s="12">
        <v>0</v>
      </c>
      <c r="F199" s="12">
        <v>0</v>
      </c>
      <c r="G199" s="12">
        <v>0</v>
      </c>
      <c r="H199" s="12">
        <v>1</v>
      </c>
      <c r="I199" s="12">
        <v>0</v>
      </c>
      <c r="J199" s="12" t="s">
        <v>44</v>
      </c>
      <c r="K199" s="16" t="s">
        <v>100</v>
      </c>
      <c r="L199" s="12" t="s">
        <v>66</v>
      </c>
      <c r="M199" s="12" t="s">
        <v>31</v>
      </c>
      <c r="N199" s="12">
        <v>223</v>
      </c>
      <c r="O199" s="12">
        <v>224</v>
      </c>
      <c r="P199" s="12">
        <v>234</v>
      </c>
      <c r="Q199" s="9">
        <f t="shared" si="244"/>
        <v>80</v>
      </c>
      <c r="R199" s="12">
        <f t="shared" ref="R199:U199" si="262">R198</f>
        <v>8</v>
      </c>
      <c r="S199" s="12">
        <f t="shared" si="262"/>
        <v>12</v>
      </c>
      <c r="T199" s="12">
        <f t="shared" si="262"/>
        <v>10</v>
      </c>
      <c r="U199" s="13">
        <f t="shared" si="262"/>
        <v>0</v>
      </c>
    </row>
    <row r="200" spans="1:21" x14ac:dyDescent="0.2">
      <c r="A200" s="4" t="s">
        <v>20</v>
      </c>
      <c r="B200" s="5" t="s">
        <v>165</v>
      </c>
      <c r="C200" s="5">
        <v>85</v>
      </c>
      <c r="D200" s="5">
        <v>85</v>
      </c>
      <c r="E200" s="5">
        <v>0</v>
      </c>
      <c r="F200" s="5">
        <v>0</v>
      </c>
      <c r="G200" s="5">
        <v>0</v>
      </c>
      <c r="H200" s="5">
        <v>1</v>
      </c>
      <c r="I200" s="5">
        <v>0</v>
      </c>
      <c r="J200" s="5" t="s">
        <v>44</v>
      </c>
      <c r="K200" s="5" t="s">
        <v>41</v>
      </c>
      <c r="L200" s="5" t="s">
        <v>67</v>
      </c>
      <c r="M200" s="5" t="s">
        <v>88</v>
      </c>
      <c r="N200" s="5">
        <v>223</v>
      </c>
      <c r="O200" s="5">
        <v>224</v>
      </c>
      <c r="P200" s="9">
        <v>234</v>
      </c>
      <c r="Q200" s="5">
        <f>40</f>
        <v>40</v>
      </c>
      <c r="R200" s="6">
        <v>10</v>
      </c>
      <c r="S200" s="6">
        <v>11</v>
      </c>
      <c r="T200" s="6">
        <v>9</v>
      </c>
      <c r="U200" s="7">
        <v>0</v>
      </c>
    </row>
    <row r="201" spans="1:21" x14ac:dyDescent="0.2">
      <c r="A201" s="8" t="s">
        <v>26</v>
      </c>
      <c r="B201" s="9" t="str">
        <f t="shared" ref="B201:B210" si="263">B$200 &amp; " +" &amp; A201</f>
        <v>Rifle Spear +1</v>
      </c>
      <c r="C201" s="9">
        <f t="shared" ref="C201:D201" si="264">C200+8</f>
        <v>93</v>
      </c>
      <c r="D201" s="9">
        <f t="shared" si="264"/>
        <v>93</v>
      </c>
      <c r="E201" s="9">
        <v>0</v>
      </c>
      <c r="F201" s="9">
        <v>0</v>
      </c>
      <c r="G201" s="9">
        <v>0</v>
      </c>
      <c r="H201" s="9">
        <v>1</v>
      </c>
      <c r="I201" s="9">
        <v>0</v>
      </c>
      <c r="J201" s="9" t="s">
        <v>48</v>
      </c>
      <c r="K201" s="9" t="s">
        <v>45</v>
      </c>
      <c r="L201" s="9" t="s">
        <v>88</v>
      </c>
      <c r="M201" s="9" t="s">
        <v>66</v>
      </c>
      <c r="N201" s="9">
        <v>223</v>
      </c>
      <c r="O201" s="9">
        <v>224</v>
      </c>
      <c r="P201" s="9">
        <v>234</v>
      </c>
      <c r="Q201" s="9">
        <f t="shared" ref="Q201:Q210" si="265">Q200+3</f>
        <v>43</v>
      </c>
      <c r="R201" s="9">
        <f t="shared" ref="R201:U201" si="266">R200</f>
        <v>10</v>
      </c>
      <c r="S201" s="9">
        <f t="shared" si="266"/>
        <v>11</v>
      </c>
      <c r="T201" s="9">
        <f t="shared" si="266"/>
        <v>9</v>
      </c>
      <c r="U201" s="10">
        <f t="shared" si="266"/>
        <v>0</v>
      </c>
    </row>
    <row r="202" spans="1:21" x14ac:dyDescent="0.2">
      <c r="A202" s="8" t="s">
        <v>30</v>
      </c>
      <c r="B202" s="9" t="str">
        <f t="shared" si="263"/>
        <v>Rifle Spear +2</v>
      </c>
      <c r="C202" s="9">
        <f t="shared" ref="C202:D202" si="267">C201+8</f>
        <v>101</v>
      </c>
      <c r="D202" s="9">
        <f t="shared" si="267"/>
        <v>101</v>
      </c>
      <c r="E202" s="9">
        <v>0</v>
      </c>
      <c r="F202" s="9">
        <v>0</v>
      </c>
      <c r="G202" s="9">
        <v>0</v>
      </c>
      <c r="H202" s="9">
        <v>1</v>
      </c>
      <c r="I202" s="9">
        <v>0</v>
      </c>
      <c r="J202" s="9" t="s">
        <v>52</v>
      </c>
      <c r="K202" s="9" t="s">
        <v>49</v>
      </c>
      <c r="L202" s="9" t="s">
        <v>25</v>
      </c>
      <c r="M202" s="9" t="s">
        <v>25</v>
      </c>
      <c r="N202" s="9">
        <v>223</v>
      </c>
      <c r="O202" s="9">
        <v>224</v>
      </c>
      <c r="P202" s="9">
        <v>234</v>
      </c>
      <c r="Q202" s="9">
        <f t="shared" si="265"/>
        <v>46</v>
      </c>
      <c r="R202" s="9">
        <f t="shared" ref="R202:U202" si="268">R201</f>
        <v>10</v>
      </c>
      <c r="S202" s="9">
        <f t="shared" si="268"/>
        <v>11</v>
      </c>
      <c r="T202" s="9">
        <f t="shared" si="268"/>
        <v>9</v>
      </c>
      <c r="U202" s="10">
        <f t="shared" si="268"/>
        <v>0</v>
      </c>
    </row>
    <row r="203" spans="1:21" x14ac:dyDescent="0.2">
      <c r="A203" s="8" t="s">
        <v>34</v>
      </c>
      <c r="B203" s="9" t="str">
        <f t="shared" si="263"/>
        <v>Rifle Spear +3</v>
      </c>
      <c r="C203" s="9">
        <f t="shared" ref="C203:D203" si="269">C202+8</f>
        <v>109</v>
      </c>
      <c r="D203" s="9">
        <f t="shared" si="269"/>
        <v>109</v>
      </c>
      <c r="E203" s="9">
        <v>0</v>
      </c>
      <c r="F203" s="9">
        <v>0</v>
      </c>
      <c r="G203" s="9">
        <v>0</v>
      </c>
      <c r="H203" s="9">
        <v>1</v>
      </c>
      <c r="I203" s="9">
        <v>0</v>
      </c>
      <c r="J203" s="9" t="s">
        <v>56</v>
      </c>
      <c r="K203" s="9" t="s">
        <v>53</v>
      </c>
      <c r="L203" s="9" t="s">
        <v>71</v>
      </c>
      <c r="M203" s="9" t="s">
        <v>29</v>
      </c>
      <c r="N203" s="9">
        <v>223</v>
      </c>
      <c r="O203" s="9">
        <v>224</v>
      </c>
      <c r="P203" s="9">
        <v>234</v>
      </c>
      <c r="Q203" s="9">
        <f t="shared" si="265"/>
        <v>49</v>
      </c>
      <c r="R203" s="9">
        <f t="shared" ref="R203:U203" si="270">R202</f>
        <v>10</v>
      </c>
      <c r="S203" s="9">
        <f t="shared" si="270"/>
        <v>11</v>
      </c>
      <c r="T203" s="9">
        <f t="shared" si="270"/>
        <v>9</v>
      </c>
      <c r="U203" s="10">
        <f t="shared" si="270"/>
        <v>0</v>
      </c>
    </row>
    <row r="204" spans="1:21" x14ac:dyDescent="0.2">
      <c r="A204" s="8" t="s">
        <v>38</v>
      </c>
      <c r="B204" s="9" t="str">
        <f t="shared" si="263"/>
        <v>Rifle Spear +4</v>
      </c>
      <c r="C204" s="9">
        <f t="shared" ref="C204:D204" si="271">C203+8</f>
        <v>117</v>
      </c>
      <c r="D204" s="9">
        <f t="shared" si="271"/>
        <v>117</v>
      </c>
      <c r="E204" s="9">
        <v>0</v>
      </c>
      <c r="F204" s="9">
        <v>0</v>
      </c>
      <c r="G204" s="9">
        <v>0</v>
      </c>
      <c r="H204" s="9">
        <v>1</v>
      </c>
      <c r="I204" s="9">
        <v>0</v>
      </c>
      <c r="J204" s="9" t="s">
        <v>60</v>
      </c>
      <c r="K204" s="9" t="s">
        <v>57</v>
      </c>
      <c r="L204" s="9" t="s">
        <v>37</v>
      </c>
      <c r="M204" s="9" t="s">
        <v>33</v>
      </c>
      <c r="N204" s="9">
        <v>223</v>
      </c>
      <c r="O204" s="9">
        <v>224</v>
      </c>
      <c r="P204" s="9">
        <v>234</v>
      </c>
      <c r="Q204" s="9">
        <f t="shared" si="265"/>
        <v>52</v>
      </c>
      <c r="R204" s="9">
        <f t="shared" ref="R204:U204" si="272">R203</f>
        <v>10</v>
      </c>
      <c r="S204" s="9">
        <f t="shared" si="272"/>
        <v>11</v>
      </c>
      <c r="T204" s="9">
        <f t="shared" si="272"/>
        <v>9</v>
      </c>
      <c r="U204" s="10">
        <f t="shared" si="272"/>
        <v>0</v>
      </c>
    </row>
    <row r="205" spans="1:21" x14ac:dyDescent="0.2">
      <c r="A205" s="8" t="s">
        <v>42</v>
      </c>
      <c r="B205" s="9" t="str">
        <f t="shared" si="263"/>
        <v>Rifle Spear +5</v>
      </c>
      <c r="C205" s="9">
        <f t="shared" ref="C205:D205" si="273">C204+8</f>
        <v>125</v>
      </c>
      <c r="D205" s="9">
        <f t="shared" si="273"/>
        <v>125</v>
      </c>
      <c r="E205" s="9">
        <v>0</v>
      </c>
      <c r="F205" s="9">
        <v>0</v>
      </c>
      <c r="G205" s="9">
        <v>0</v>
      </c>
      <c r="H205" s="9">
        <v>1</v>
      </c>
      <c r="I205" s="9">
        <v>0</v>
      </c>
      <c r="J205" s="9" t="s">
        <v>64</v>
      </c>
      <c r="K205" s="9" t="s">
        <v>22</v>
      </c>
      <c r="L205" s="9" t="s">
        <v>41</v>
      </c>
      <c r="M205" s="9" t="s">
        <v>74</v>
      </c>
      <c r="N205" s="9">
        <v>223</v>
      </c>
      <c r="O205" s="9">
        <v>224</v>
      </c>
      <c r="P205" s="9">
        <v>234</v>
      </c>
      <c r="Q205" s="9">
        <f t="shared" si="265"/>
        <v>55</v>
      </c>
      <c r="R205" s="9">
        <f t="shared" ref="R205:U205" si="274">R204</f>
        <v>10</v>
      </c>
      <c r="S205" s="9">
        <f t="shared" si="274"/>
        <v>11</v>
      </c>
      <c r="T205" s="9">
        <f t="shared" si="274"/>
        <v>9</v>
      </c>
      <c r="U205" s="10">
        <f t="shared" si="274"/>
        <v>0</v>
      </c>
    </row>
    <row r="206" spans="1:21" x14ac:dyDescent="0.2">
      <c r="A206" s="8" t="s">
        <v>46</v>
      </c>
      <c r="B206" s="9" t="str">
        <f t="shared" si="263"/>
        <v>Rifle Spear +6</v>
      </c>
      <c r="C206" s="9">
        <f t="shared" ref="C206:D206" si="275">C205+8</f>
        <v>133</v>
      </c>
      <c r="D206" s="9">
        <f t="shared" si="275"/>
        <v>133</v>
      </c>
      <c r="E206" s="9">
        <v>0</v>
      </c>
      <c r="F206" s="9">
        <v>0</v>
      </c>
      <c r="G206" s="9">
        <v>0</v>
      </c>
      <c r="H206" s="9">
        <v>1</v>
      </c>
      <c r="I206" s="9">
        <v>0</v>
      </c>
      <c r="J206" s="9" t="s">
        <v>69</v>
      </c>
      <c r="K206" s="9" t="s">
        <v>144</v>
      </c>
      <c r="L206" s="9" t="s">
        <v>137</v>
      </c>
      <c r="M206" s="9" t="s">
        <v>76</v>
      </c>
      <c r="N206" s="9">
        <v>223</v>
      </c>
      <c r="O206" s="9">
        <v>224</v>
      </c>
      <c r="P206" s="9">
        <v>234</v>
      </c>
      <c r="Q206" s="9">
        <f t="shared" si="265"/>
        <v>58</v>
      </c>
      <c r="R206" s="9">
        <f t="shared" ref="R206:U206" si="276">R205</f>
        <v>10</v>
      </c>
      <c r="S206" s="9">
        <f t="shared" si="276"/>
        <v>11</v>
      </c>
      <c r="T206" s="9">
        <f t="shared" si="276"/>
        <v>9</v>
      </c>
      <c r="U206" s="10">
        <f t="shared" si="276"/>
        <v>0</v>
      </c>
    </row>
    <row r="207" spans="1:21" x14ac:dyDescent="0.2">
      <c r="A207" s="8" t="s">
        <v>50</v>
      </c>
      <c r="B207" s="9" t="str">
        <f t="shared" si="263"/>
        <v>Rifle Spear +7</v>
      </c>
      <c r="C207" s="9">
        <f t="shared" ref="C207:D207" si="277">C206+8</f>
        <v>141</v>
      </c>
      <c r="D207" s="9">
        <f t="shared" si="277"/>
        <v>141</v>
      </c>
      <c r="E207" s="9">
        <v>0</v>
      </c>
      <c r="F207" s="9">
        <v>0</v>
      </c>
      <c r="G207" s="9">
        <v>0</v>
      </c>
      <c r="H207" s="9">
        <v>1</v>
      </c>
      <c r="I207" s="9">
        <v>0</v>
      </c>
      <c r="J207" s="9" t="s">
        <v>72</v>
      </c>
      <c r="K207" s="9" t="s">
        <v>92</v>
      </c>
      <c r="L207" s="9" t="s">
        <v>53</v>
      </c>
      <c r="M207" s="9" t="s">
        <v>41</v>
      </c>
      <c r="N207" s="9">
        <v>223</v>
      </c>
      <c r="O207" s="9">
        <v>224</v>
      </c>
      <c r="P207" s="9">
        <v>234</v>
      </c>
      <c r="Q207" s="9">
        <f t="shared" si="265"/>
        <v>61</v>
      </c>
      <c r="R207" s="9">
        <f t="shared" ref="R207:U207" si="278">R206</f>
        <v>10</v>
      </c>
      <c r="S207" s="9">
        <f t="shared" si="278"/>
        <v>11</v>
      </c>
      <c r="T207" s="9">
        <f t="shared" si="278"/>
        <v>9</v>
      </c>
      <c r="U207" s="10">
        <f t="shared" si="278"/>
        <v>0</v>
      </c>
    </row>
    <row r="208" spans="1:21" x14ac:dyDescent="0.2">
      <c r="A208" s="8" t="s">
        <v>54</v>
      </c>
      <c r="B208" s="9" t="str">
        <f t="shared" si="263"/>
        <v>Rifle Spear +8</v>
      </c>
      <c r="C208" s="9">
        <f t="shared" ref="C208:D208" si="279">C207+8</f>
        <v>149</v>
      </c>
      <c r="D208" s="9">
        <f t="shared" si="279"/>
        <v>149</v>
      </c>
      <c r="E208" s="9">
        <v>0</v>
      </c>
      <c r="F208" s="9">
        <v>0</v>
      </c>
      <c r="G208" s="9">
        <v>0</v>
      </c>
      <c r="H208" s="9">
        <v>1</v>
      </c>
      <c r="I208" s="9">
        <v>0</v>
      </c>
      <c r="J208" s="9" t="s">
        <v>75</v>
      </c>
      <c r="K208" s="9" t="s">
        <v>31</v>
      </c>
      <c r="L208" s="9" t="s">
        <v>119</v>
      </c>
      <c r="M208" s="9" t="s">
        <v>136</v>
      </c>
      <c r="N208" s="9">
        <v>223</v>
      </c>
      <c r="O208" s="9">
        <v>224</v>
      </c>
      <c r="P208" s="9">
        <v>234</v>
      </c>
      <c r="Q208" s="9">
        <f t="shared" si="265"/>
        <v>64</v>
      </c>
      <c r="R208" s="9">
        <f t="shared" ref="R208:U208" si="280">R207</f>
        <v>10</v>
      </c>
      <c r="S208" s="9">
        <f t="shared" si="280"/>
        <v>11</v>
      </c>
      <c r="T208" s="9">
        <f t="shared" si="280"/>
        <v>9</v>
      </c>
      <c r="U208" s="10">
        <f t="shared" si="280"/>
        <v>0</v>
      </c>
    </row>
    <row r="209" spans="1:21" x14ac:dyDescent="0.2">
      <c r="A209" s="8" t="s">
        <v>58</v>
      </c>
      <c r="B209" s="9" t="str">
        <f t="shared" si="263"/>
        <v>Rifle Spear +9</v>
      </c>
      <c r="C209" s="9">
        <f t="shared" ref="C209:D209" si="281">C208+8</f>
        <v>157</v>
      </c>
      <c r="D209" s="9">
        <f t="shared" si="281"/>
        <v>157</v>
      </c>
      <c r="E209" s="9">
        <v>0</v>
      </c>
      <c r="F209" s="9">
        <v>0</v>
      </c>
      <c r="G209" s="9">
        <v>0</v>
      </c>
      <c r="H209" s="9">
        <v>1</v>
      </c>
      <c r="I209" s="9">
        <v>0</v>
      </c>
      <c r="J209" s="9" t="s">
        <v>77</v>
      </c>
      <c r="K209" s="9" t="s">
        <v>105</v>
      </c>
      <c r="L209" s="9" t="s">
        <v>144</v>
      </c>
      <c r="M209" s="9" t="s">
        <v>137</v>
      </c>
      <c r="N209" s="9">
        <v>223</v>
      </c>
      <c r="O209" s="9">
        <v>224</v>
      </c>
      <c r="P209" s="9">
        <v>234</v>
      </c>
      <c r="Q209" s="9">
        <f t="shared" si="265"/>
        <v>67</v>
      </c>
      <c r="R209" s="9">
        <f t="shared" ref="R209:U209" si="282">R208</f>
        <v>10</v>
      </c>
      <c r="S209" s="9">
        <f t="shared" si="282"/>
        <v>11</v>
      </c>
      <c r="T209" s="9">
        <f t="shared" si="282"/>
        <v>9</v>
      </c>
      <c r="U209" s="10">
        <f t="shared" si="282"/>
        <v>0</v>
      </c>
    </row>
    <row r="210" spans="1:21" x14ac:dyDescent="0.2">
      <c r="A210" s="11" t="s">
        <v>62</v>
      </c>
      <c r="B210" s="9" t="str">
        <f t="shared" si="263"/>
        <v>Rifle Spear +10</v>
      </c>
      <c r="C210" s="9">
        <v>170</v>
      </c>
      <c r="D210" s="9">
        <v>170</v>
      </c>
      <c r="E210" s="12">
        <v>0</v>
      </c>
      <c r="F210" s="12">
        <v>0</v>
      </c>
      <c r="G210" s="12">
        <v>0</v>
      </c>
      <c r="H210" s="12">
        <v>1</v>
      </c>
      <c r="I210" s="12">
        <v>0</v>
      </c>
      <c r="J210" s="12" t="s">
        <v>78</v>
      </c>
      <c r="K210" s="12" t="s">
        <v>94</v>
      </c>
      <c r="L210" s="12" t="s">
        <v>96</v>
      </c>
      <c r="M210" s="12" t="s">
        <v>91</v>
      </c>
      <c r="N210" s="12">
        <v>223</v>
      </c>
      <c r="O210" s="12">
        <v>224</v>
      </c>
      <c r="P210" s="12">
        <v>234</v>
      </c>
      <c r="Q210" s="9">
        <f t="shared" si="265"/>
        <v>70</v>
      </c>
      <c r="R210" s="12">
        <f t="shared" ref="R210:U210" si="283">R209</f>
        <v>10</v>
      </c>
      <c r="S210" s="12">
        <f t="shared" si="283"/>
        <v>11</v>
      </c>
      <c r="T210" s="12">
        <f t="shared" si="283"/>
        <v>9</v>
      </c>
      <c r="U210" s="13">
        <f t="shared" si="283"/>
        <v>0</v>
      </c>
    </row>
    <row r="211" spans="1:21" x14ac:dyDescent="0.2">
      <c r="A211" s="4" t="s">
        <v>20</v>
      </c>
      <c r="B211" s="5" t="s">
        <v>166</v>
      </c>
      <c r="C211" s="5">
        <v>90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 t="s">
        <v>66</v>
      </c>
      <c r="K211" s="5" t="s">
        <v>44</v>
      </c>
      <c r="L211" s="5" t="s">
        <v>24</v>
      </c>
      <c r="M211" s="5" t="s">
        <v>81</v>
      </c>
      <c r="N211" s="5">
        <v>224</v>
      </c>
      <c r="O211" s="5">
        <v>223</v>
      </c>
      <c r="P211" s="9">
        <v>234</v>
      </c>
      <c r="Q211" s="5">
        <v>35</v>
      </c>
      <c r="R211" s="6">
        <v>8</v>
      </c>
      <c r="S211" s="6">
        <v>7</v>
      </c>
      <c r="T211" s="6">
        <v>0</v>
      </c>
      <c r="U211" s="7">
        <v>0</v>
      </c>
    </row>
    <row r="212" spans="1:21" x14ac:dyDescent="0.2">
      <c r="A212" s="8" t="s">
        <v>26</v>
      </c>
      <c r="B212" s="9" t="str">
        <f t="shared" ref="B212:B221" si="284">B$211 &amp; " +" &amp; A212</f>
        <v>Saw Cleaver +1</v>
      </c>
      <c r="C212" s="9">
        <f t="shared" ref="C212:C221" si="285">C211+9</f>
        <v>99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 t="s">
        <v>68</v>
      </c>
      <c r="K212" s="9" t="s">
        <v>52</v>
      </c>
      <c r="L212" s="9" t="s">
        <v>24</v>
      </c>
      <c r="M212" s="9" t="s">
        <v>67</v>
      </c>
      <c r="N212" s="9">
        <v>224</v>
      </c>
      <c r="O212" s="9">
        <v>223</v>
      </c>
      <c r="P212" s="9">
        <v>234</v>
      </c>
      <c r="Q212" s="9">
        <f t="shared" ref="Q212:Q221" si="286">Q211+2</f>
        <v>37</v>
      </c>
      <c r="R212" s="9">
        <f t="shared" ref="R212:U212" si="287">R211</f>
        <v>8</v>
      </c>
      <c r="S212" s="9">
        <f t="shared" si="287"/>
        <v>7</v>
      </c>
      <c r="T212" s="9">
        <f t="shared" si="287"/>
        <v>0</v>
      </c>
      <c r="U212" s="10">
        <f t="shared" si="287"/>
        <v>0</v>
      </c>
    </row>
    <row r="213" spans="1:21" x14ac:dyDescent="0.2">
      <c r="A213" s="8" t="s">
        <v>30</v>
      </c>
      <c r="B213" s="9" t="str">
        <f t="shared" si="284"/>
        <v>Saw Cleaver +2</v>
      </c>
      <c r="C213" s="9">
        <f t="shared" si="285"/>
        <v>108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 t="s">
        <v>71</v>
      </c>
      <c r="K213" s="9" t="s">
        <v>60</v>
      </c>
      <c r="L213" s="9" t="s">
        <v>24</v>
      </c>
      <c r="M213" s="9" t="s">
        <v>70</v>
      </c>
      <c r="N213" s="9">
        <v>224</v>
      </c>
      <c r="O213" s="9">
        <v>223</v>
      </c>
      <c r="P213" s="9">
        <v>234</v>
      </c>
      <c r="Q213" s="9">
        <f t="shared" si="286"/>
        <v>39</v>
      </c>
      <c r="R213" s="9">
        <f t="shared" ref="R213:U213" si="288">R212</f>
        <v>8</v>
      </c>
      <c r="S213" s="9">
        <f t="shared" si="288"/>
        <v>7</v>
      </c>
      <c r="T213" s="9">
        <f t="shared" si="288"/>
        <v>0</v>
      </c>
      <c r="U213" s="10">
        <f t="shared" si="288"/>
        <v>0</v>
      </c>
    </row>
    <row r="214" spans="1:21" x14ac:dyDescent="0.2">
      <c r="A214" s="8" t="s">
        <v>34</v>
      </c>
      <c r="B214" s="9" t="str">
        <f t="shared" si="284"/>
        <v>Saw Cleaver +3</v>
      </c>
      <c r="C214" s="9">
        <f t="shared" si="285"/>
        <v>117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 t="s">
        <v>74</v>
      </c>
      <c r="K214" s="9" t="s">
        <v>69</v>
      </c>
      <c r="L214" s="9" t="s">
        <v>24</v>
      </c>
      <c r="M214" s="9" t="s">
        <v>73</v>
      </c>
      <c r="N214" s="9">
        <v>224</v>
      </c>
      <c r="O214" s="9">
        <v>223</v>
      </c>
      <c r="P214" s="9">
        <v>234</v>
      </c>
      <c r="Q214" s="9">
        <f t="shared" si="286"/>
        <v>41</v>
      </c>
      <c r="R214" s="9">
        <f t="shared" ref="R214:U214" si="289">R213</f>
        <v>8</v>
      </c>
      <c r="S214" s="9">
        <f t="shared" si="289"/>
        <v>7</v>
      </c>
      <c r="T214" s="9">
        <f t="shared" si="289"/>
        <v>0</v>
      </c>
      <c r="U214" s="10">
        <f t="shared" si="289"/>
        <v>0</v>
      </c>
    </row>
    <row r="215" spans="1:21" x14ac:dyDescent="0.2">
      <c r="A215" s="8" t="s">
        <v>38</v>
      </c>
      <c r="B215" s="9" t="str">
        <f t="shared" si="284"/>
        <v>Saw Cleaver +4</v>
      </c>
      <c r="C215" s="9">
        <f t="shared" si="285"/>
        <v>126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 t="s">
        <v>76</v>
      </c>
      <c r="K215" s="9" t="s">
        <v>75</v>
      </c>
      <c r="L215" s="9" t="s">
        <v>24</v>
      </c>
      <c r="M215" s="9" t="s">
        <v>25</v>
      </c>
      <c r="N215" s="9">
        <v>224</v>
      </c>
      <c r="O215" s="9">
        <v>223</v>
      </c>
      <c r="P215" s="9">
        <v>234</v>
      </c>
      <c r="Q215" s="9">
        <f t="shared" si="286"/>
        <v>43</v>
      </c>
      <c r="R215" s="9">
        <f t="shared" ref="R215:U215" si="290">R214</f>
        <v>8</v>
      </c>
      <c r="S215" s="9">
        <f t="shared" si="290"/>
        <v>7</v>
      </c>
      <c r="T215" s="9">
        <f t="shared" si="290"/>
        <v>0</v>
      </c>
      <c r="U215" s="10">
        <f t="shared" si="290"/>
        <v>0</v>
      </c>
    </row>
    <row r="216" spans="1:21" x14ac:dyDescent="0.2">
      <c r="A216" s="8" t="s">
        <v>42</v>
      </c>
      <c r="B216" s="9" t="str">
        <f t="shared" si="284"/>
        <v>Saw Cleaver +5</v>
      </c>
      <c r="C216" s="9">
        <f t="shared" si="285"/>
        <v>135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 t="s">
        <v>41</v>
      </c>
      <c r="K216" s="9" t="s">
        <v>78</v>
      </c>
      <c r="L216" s="9" t="s">
        <v>24</v>
      </c>
      <c r="M216" s="9" t="s">
        <v>71</v>
      </c>
      <c r="N216" s="9">
        <v>224</v>
      </c>
      <c r="O216" s="9">
        <v>223</v>
      </c>
      <c r="P216" s="9">
        <v>234</v>
      </c>
      <c r="Q216" s="9">
        <f t="shared" si="286"/>
        <v>45</v>
      </c>
      <c r="R216" s="9">
        <f t="shared" ref="R216:U216" si="291">R215</f>
        <v>8</v>
      </c>
      <c r="S216" s="9">
        <f t="shared" si="291"/>
        <v>7</v>
      </c>
      <c r="T216" s="9">
        <f t="shared" si="291"/>
        <v>0</v>
      </c>
      <c r="U216" s="10">
        <f t="shared" si="291"/>
        <v>0</v>
      </c>
    </row>
    <row r="217" spans="1:21" x14ac:dyDescent="0.2">
      <c r="A217" s="8" t="s">
        <v>46</v>
      </c>
      <c r="B217" s="9" t="str">
        <f t="shared" si="284"/>
        <v>Saw Cleaver +6</v>
      </c>
      <c r="C217" s="9">
        <f t="shared" si="285"/>
        <v>144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 t="s">
        <v>45</v>
      </c>
      <c r="K217" s="9" t="s">
        <v>80</v>
      </c>
      <c r="L217" s="9" t="s">
        <v>24</v>
      </c>
      <c r="M217" s="9" t="s">
        <v>74</v>
      </c>
      <c r="N217" s="9">
        <v>224</v>
      </c>
      <c r="O217" s="9">
        <v>223</v>
      </c>
      <c r="P217" s="9">
        <v>234</v>
      </c>
      <c r="Q217" s="9">
        <f t="shared" si="286"/>
        <v>47</v>
      </c>
      <c r="R217" s="9">
        <f t="shared" ref="R217:U217" si="292">R216</f>
        <v>8</v>
      </c>
      <c r="S217" s="9">
        <f t="shared" si="292"/>
        <v>7</v>
      </c>
      <c r="T217" s="9">
        <f t="shared" si="292"/>
        <v>0</v>
      </c>
      <c r="U217" s="10">
        <f t="shared" si="292"/>
        <v>0</v>
      </c>
    </row>
    <row r="218" spans="1:21" x14ac:dyDescent="0.2">
      <c r="A218" s="8" t="s">
        <v>50</v>
      </c>
      <c r="B218" s="9" t="str">
        <f t="shared" si="284"/>
        <v>Saw Cleaver +7</v>
      </c>
      <c r="C218" s="9">
        <f t="shared" si="285"/>
        <v>153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 t="s">
        <v>49</v>
      </c>
      <c r="K218" s="9" t="s">
        <v>82</v>
      </c>
      <c r="L218" s="9" t="s">
        <v>24</v>
      </c>
      <c r="M218" s="9" t="s">
        <v>76</v>
      </c>
      <c r="N218" s="9">
        <v>224</v>
      </c>
      <c r="O218" s="9">
        <v>223</v>
      </c>
      <c r="P218" s="9">
        <v>234</v>
      </c>
      <c r="Q218" s="9">
        <f t="shared" si="286"/>
        <v>49</v>
      </c>
      <c r="R218" s="9">
        <f t="shared" ref="R218:U218" si="293">R217</f>
        <v>8</v>
      </c>
      <c r="S218" s="9">
        <f t="shared" si="293"/>
        <v>7</v>
      </c>
      <c r="T218" s="9">
        <f t="shared" si="293"/>
        <v>0</v>
      </c>
      <c r="U218" s="10">
        <f t="shared" si="293"/>
        <v>0</v>
      </c>
    </row>
    <row r="219" spans="1:21" x14ac:dyDescent="0.2">
      <c r="A219" s="8" t="s">
        <v>54</v>
      </c>
      <c r="B219" s="9" t="str">
        <f t="shared" si="284"/>
        <v>Saw Cleaver +8</v>
      </c>
      <c r="C219" s="9">
        <f t="shared" si="285"/>
        <v>162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 t="s">
        <v>53</v>
      </c>
      <c r="K219" s="9" t="s">
        <v>87</v>
      </c>
      <c r="L219" s="9" t="s">
        <v>24</v>
      </c>
      <c r="M219" s="9" t="s">
        <v>41</v>
      </c>
      <c r="N219" s="9">
        <v>224</v>
      </c>
      <c r="O219" s="9">
        <v>223</v>
      </c>
      <c r="P219" s="9">
        <v>234</v>
      </c>
      <c r="Q219" s="9">
        <f t="shared" si="286"/>
        <v>51</v>
      </c>
      <c r="R219" s="9">
        <f t="shared" ref="R219:U219" si="294">R218</f>
        <v>8</v>
      </c>
      <c r="S219" s="9">
        <f t="shared" si="294"/>
        <v>7</v>
      </c>
      <c r="T219" s="9">
        <f t="shared" si="294"/>
        <v>0</v>
      </c>
      <c r="U219" s="10">
        <f t="shared" si="294"/>
        <v>0</v>
      </c>
    </row>
    <row r="220" spans="1:21" x14ac:dyDescent="0.2">
      <c r="A220" s="8" t="s">
        <v>58</v>
      </c>
      <c r="B220" s="9" t="str">
        <f t="shared" si="284"/>
        <v>Saw Cleaver +9</v>
      </c>
      <c r="C220" s="9">
        <f t="shared" si="285"/>
        <v>171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 t="s">
        <v>57</v>
      </c>
      <c r="K220" s="9" t="s">
        <v>88</v>
      </c>
      <c r="L220" s="9" t="s">
        <v>24</v>
      </c>
      <c r="M220" s="9" t="s">
        <v>45</v>
      </c>
      <c r="N220" s="9">
        <v>224</v>
      </c>
      <c r="O220" s="9">
        <v>223</v>
      </c>
      <c r="P220" s="9">
        <v>234</v>
      </c>
      <c r="Q220" s="9">
        <f t="shared" si="286"/>
        <v>53</v>
      </c>
      <c r="R220" s="9">
        <f t="shared" ref="R220:U220" si="295">R219</f>
        <v>8</v>
      </c>
      <c r="S220" s="9">
        <f t="shared" si="295"/>
        <v>7</v>
      </c>
      <c r="T220" s="9">
        <f t="shared" si="295"/>
        <v>0</v>
      </c>
      <c r="U220" s="10">
        <f t="shared" si="295"/>
        <v>0</v>
      </c>
    </row>
    <row r="221" spans="1:21" x14ac:dyDescent="0.2">
      <c r="A221" s="11" t="s">
        <v>62</v>
      </c>
      <c r="B221" s="9" t="str">
        <f t="shared" si="284"/>
        <v>Saw Cleaver +10</v>
      </c>
      <c r="C221" s="9">
        <f t="shared" si="285"/>
        <v>180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 t="s">
        <v>22</v>
      </c>
      <c r="K221" s="12" t="s">
        <v>66</v>
      </c>
      <c r="L221" s="12" t="s">
        <v>24</v>
      </c>
      <c r="M221" s="12" t="s">
        <v>91</v>
      </c>
      <c r="N221" s="12">
        <v>224</v>
      </c>
      <c r="O221" s="12">
        <v>223</v>
      </c>
      <c r="P221" s="12">
        <v>234</v>
      </c>
      <c r="Q221" s="9">
        <f t="shared" si="286"/>
        <v>55</v>
      </c>
      <c r="R221" s="12">
        <f t="shared" ref="R221:U221" si="296">R220</f>
        <v>8</v>
      </c>
      <c r="S221" s="12">
        <f t="shared" si="296"/>
        <v>7</v>
      </c>
      <c r="T221" s="12">
        <f t="shared" si="296"/>
        <v>0</v>
      </c>
      <c r="U221" s="13">
        <f t="shared" si="296"/>
        <v>0</v>
      </c>
    </row>
    <row r="222" spans="1:21" x14ac:dyDescent="0.2">
      <c r="A222" s="4" t="s">
        <v>20</v>
      </c>
      <c r="B222" s="5" t="s">
        <v>167</v>
      </c>
      <c r="C222" s="5">
        <v>85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 t="s">
        <v>78</v>
      </c>
      <c r="K222" s="5" t="s">
        <v>71</v>
      </c>
      <c r="L222" s="5" t="s">
        <v>24</v>
      </c>
      <c r="M222" s="5" t="s">
        <v>66</v>
      </c>
      <c r="N222" s="5">
        <v>223</v>
      </c>
      <c r="O222" s="5">
        <v>224</v>
      </c>
      <c r="P222" s="9">
        <v>234</v>
      </c>
      <c r="Q222" s="5">
        <v>35</v>
      </c>
      <c r="R222" s="6">
        <v>7</v>
      </c>
      <c r="S222" s="6">
        <v>8</v>
      </c>
      <c r="T222" s="6">
        <v>0</v>
      </c>
      <c r="U222" s="7">
        <v>0</v>
      </c>
    </row>
    <row r="223" spans="1:21" x14ac:dyDescent="0.2">
      <c r="A223" s="8" t="s">
        <v>26</v>
      </c>
      <c r="B223" s="9" t="str">
        <f t="shared" ref="B223:B232" si="297">B$222 &amp; " +" &amp; A223</f>
        <v>Saw Spear +1</v>
      </c>
      <c r="C223" s="9">
        <f t="shared" ref="C223:C231" si="298">C222+8</f>
        <v>93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 t="s">
        <v>80</v>
      </c>
      <c r="K223" s="9" t="s">
        <v>74</v>
      </c>
      <c r="L223" s="9" t="s">
        <v>24</v>
      </c>
      <c r="M223" s="9" t="s">
        <v>68</v>
      </c>
      <c r="N223" s="9">
        <v>223</v>
      </c>
      <c r="O223" s="9">
        <v>224</v>
      </c>
      <c r="P223" s="9">
        <v>234</v>
      </c>
      <c r="Q223" s="9">
        <f t="shared" ref="Q223:Q232" si="299">Q222+2</f>
        <v>37</v>
      </c>
      <c r="R223" s="9">
        <f t="shared" ref="R223:U223" si="300">R222</f>
        <v>7</v>
      </c>
      <c r="S223" s="9">
        <f t="shared" si="300"/>
        <v>8</v>
      </c>
      <c r="T223" s="9">
        <f t="shared" si="300"/>
        <v>0</v>
      </c>
      <c r="U223" s="10">
        <f t="shared" si="300"/>
        <v>0</v>
      </c>
    </row>
    <row r="224" spans="1:21" x14ac:dyDescent="0.2">
      <c r="A224" s="8" t="s">
        <v>30</v>
      </c>
      <c r="B224" s="9" t="str">
        <f t="shared" si="297"/>
        <v>Saw Spear +2</v>
      </c>
      <c r="C224" s="9">
        <f t="shared" si="298"/>
        <v>101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 t="s">
        <v>82</v>
      </c>
      <c r="K224" s="9" t="s">
        <v>76</v>
      </c>
      <c r="L224" s="9" t="s">
        <v>24</v>
      </c>
      <c r="M224" s="9" t="s">
        <v>33</v>
      </c>
      <c r="N224" s="9">
        <v>223</v>
      </c>
      <c r="O224" s="9">
        <v>224</v>
      </c>
      <c r="P224" s="9">
        <v>234</v>
      </c>
      <c r="Q224" s="9">
        <f t="shared" si="299"/>
        <v>39</v>
      </c>
      <c r="R224" s="9">
        <f t="shared" ref="R224:U224" si="301">R223</f>
        <v>7</v>
      </c>
      <c r="S224" s="9">
        <f t="shared" si="301"/>
        <v>8</v>
      </c>
      <c r="T224" s="9">
        <f t="shared" si="301"/>
        <v>0</v>
      </c>
      <c r="U224" s="10">
        <f t="shared" si="301"/>
        <v>0</v>
      </c>
    </row>
    <row r="225" spans="1:21" x14ac:dyDescent="0.2">
      <c r="A225" s="8" t="s">
        <v>34</v>
      </c>
      <c r="B225" s="9" t="str">
        <f t="shared" si="297"/>
        <v>Saw Spear +3</v>
      </c>
      <c r="C225" s="9">
        <f t="shared" si="298"/>
        <v>109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 t="s">
        <v>87</v>
      </c>
      <c r="K225" s="9" t="s">
        <v>41</v>
      </c>
      <c r="L225" s="9" t="s">
        <v>24</v>
      </c>
      <c r="M225" s="9" t="s">
        <v>37</v>
      </c>
      <c r="N225" s="9">
        <v>223</v>
      </c>
      <c r="O225" s="9">
        <v>224</v>
      </c>
      <c r="P225" s="9">
        <v>234</v>
      </c>
      <c r="Q225" s="9">
        <f t="shared" si="299"/>
        <v>41</v>
      </c>
      <c r="R225" s="9">
        <f t="shared" ref="R225:U225" si="302">R224</f>
        <v>7</v>
      </c>
      <c r="S225" s="9">
        <f t="shared" si="302"/>
        <v>8</v>
      </c>
      <c r="T225" s="9">
        <f t="shared" si="302"/>
        <v>0</v>
      </c>
      <c r="U225" s="10">
        <f t="shared" si="302"/>
        <v>0</v>
      </c>
    </row>
    <row r="226" spans="1:21" x14ac:dyDescent="0.2">
      <c r="A226" s="8" t="s">
        <v>38</v>
      </c>
      <c r="B226" s="9" t="str">
        <f t="shared" si="297"/>
        <v>Saw Spear +4</v>
      </c>
      <c r="C226" s="9">
        <f t="shared" si="298"/>
        <v>117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 t="s">
        <v>88</v>
      </c>
      <c r="K226" s="9" t="s">
        <v>45</v>
      </c>
      <c r="L226" s="9" t="s">
        <v>24</v>
      </c>
      <c r="M226" s="9" t="s">
        <v>89</v>
      </c>
      <c r="N226" s="9">
        <v>223</v>
      </c>
      <c r="O226" s="9">
        <v>224</v>
      </c>
      <c r="P226" s="9">
        <v>234</v>
      </c>
      <c r="Q226" s="9">
        <f t="shared" si="299"/>
        <v>43</v>
      </c>
      <c r="R226" s="9">
        <f t="shared" ref="R226:U226" si="303">R225</f>
        <v>7</v>
      </c>
      <c r="S226" s="9">
        <f t="shared" si="303"/>
        <v>8</v>
      </c>
      <c r="T226" s="9">
        <f t="shared" si="303"/>
        <v>0</v>
      </c>
      <c r="U226" s="10">
        <f t="shared" si="303"/>
        <v>0</v>
      </c>
    </row>
    <row r="227" spans="1:21" x14ac:dyDescent="0.2">
      <c r="A227" s="8" t="s">
        <v>42</v>
      </c>
      <c r="B227" s="9" t="str">
        <f t="shared" si="297"/>
        <v>Saw Spear +5</v>
      </c>
      <c r="C227" s="9">
        <f t="shared" si="298"/>
        <v>125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 t="s">
        <v>66</v>
      </c>
      <c r="K227" s="9" t="s">
        <v>49</v>
      </c>
      <c r="L227" s="9" t="s">
        <v>24</v>
      </c>
      <c r="M227" s="9" t="s">
        <v>136</v>
      </c>
      <c r="N227" s="9">
        <v>223</v>
      </c>
      <c r="O227" s="9">
        <v>224</v>
      </c>
      <c r="P227" s="9">
        <v>234</v>
      </c>
      <c r="Q227" s="9">
        <f t="shared" si="299"/>
        <v>45</v>
      </c>
      <c r="R227" s="9">
        <f t="shared" ref="R227:U227" si="304">R226</f>
        <v>7</v>
      </c>
      <c r="S227" s="9">
        <f t="shared" si="304"/>
        <v>8</v>
      </c>
      <c r="T227" s="9">
        <f t="shared" si="304"/>
        <v>0</v>
      </c>
      <c r="U227" s="10">
        <f t="shared" si="304"/>
        <v>0</v>
      </c>
    </row>
    <row r="228" spans="1:21" x14ac:dyDescent="0.2">
      <c r="A228" s="8" t="s">
        <v>46</v>
      </c>
      <c r="B228" s="9" t="str">
        <f t="shared" si="297"/>
        <v>Saw Spear +6</v>
      </c>
      <c r="C228" s="9">
        <f t="shared" si="298"/>
        <v>133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 t="s">
        <v>68</v>
      </c>
      <c r="K228" s="9" t="s">
        <v>53</v>
      </c>
      <c r="L228" s="9" t="s">
        <v>24</v>
      </c>
      <c r="M228" s="9" t="s">
        <v>137</v>
      </c>
      <c r="N228" s="9">
        <v>223</v>
      </c>
      <c r="O228" s="9">
        <v>224</v>
      </c>
      <c r="P228" s="9">
        <v>234</v>
      </c>
      <c r="Q228" s="9">
        <f t="shared" si="299"/>
        <v>47</v>
      </c>
      <c r="R228" s="9">
        <f t="shared" ref="R228:U228" si="305">R227</f>
        <v>7</v>
      </c>
      <c r="S228" s="9">
        <f t="shared" si="305"/>
        <v>8</v>
      </c>
      <c r="T228" s="9">
        <f t="shared" si="305"/>
        <v>0</v>
      </c>
      <c r="U228" s="10">
        <f t="shared" si="305"/>
        <v>0</v>
      </c>
    </row>
    <row r="229" spans="1:21" x14ac:dyDescent="0.2">
      <c r="A229" s="8" t="s">
        <v>50</v>
      </c>
      <c r="B229" s="9" t="str">
        <f t="shared" si="297"/>
        <v>Saw Spear +7</v>
      </c>
      <c r="C229" s="9">
        <f t="shared" si="298"/>
        <v>141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 t="s">
        <v>71</v>
      </c>
      <c r="K229" s="9" t="s">
        <v>57</v>
      </c>
      <c r="L229" s="9" t="s">
        <v>24</v>
      </c>
      <c r="M229" s="9" t="s">
        <v>53</v>
      </c>
      <c r="N229" s="9">
        <v>223</v>
      </c>
      <c r="O229" s="9">
        <v>224</v>
      </c>
      <c r="P229" s="9">
        <v>234</v>
      </c>
      <c r="Q229" s="9">
        <f t="shared" si="299"/>
        <v>49</v>
      </c>
      <c r="R229" s="9">
        <f t="shared" ref="R229:U229" si="306">R228</f>
        <v>7</v>
      </c>
      <c r="S229" s="9">
        <f t="shared" si="306"/>
        <v>8</v>
      </c>
      <c r="T229" s="9">
        <f t="shared" si="306"/>
        <v>0</v>
      </c>
      <c r="U229" s="10">
        <f t="shared" si="306"/>
        <v>0</v>
      </c>
    </row>
    <row r="230" spans="1:21" x14ac:dyDescent="0.2">
      <c r="A230" s="8" t="s">
        <v>54</v>
      </c>
      <c r="B230" s="9" t="str">
        <f t="shared" si="297"/>
        <v>Saw Spear +8</v>
      </c>
      <c r="C230" s="9">
        <f t="shared" si="298"/>
        <v>149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 t="s">
        <v>74</v>
      </c>
      <c r="K230" s="9" t="s">
        <v>22</v>
      </c>
      <c r="L230" s="9" t="s">
        <v>24</v>
      </c>
      <c r="M230" s="9" t="s">
        <v>57</v>
      </c>
      <c r="N230" s="9">
        <v>223</v>
      </c>
      <c r="O230" s="9">
        <v>224</v>
      </c>
      <c r="P230" s="9">
        <v>234</v>
      </c>
      <c r="Q230" s="9">
        <f t="shared" si="299"/>
        <v>51</v>
      </c>
      <c r="R230" s="9">
        <f t="shared" ref="R230:U230" si="307">R229</f>
        <v>7</v>
      </c>
      <c r="S230" s="9">
        <f t="shared" si="307"/>
        <v>8</v>
      </c>
      <c r="T230" s="9">
        <f t="shared" si="307"/>
        <v>0</v>
      </c>
      <c r="U230" s="10">
        <f t="shared" si="307"/>
        <v>0</v>
      </c>
    </row>
    <row r="231" spans="1:21" x14ac:dyDescent="0.2">
      <c r="A231" s="8" t="s">
        <v>58</v>
      </c>
      <c r="B231" s="9" t="str">
        <f t="shared" si="297"/>
        <v>Saw Spear +9</v>
      </c>
      <c r="C231" s="9">
        <f t="shared" si="298"/>
        <v>157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 t="s">
        <v>76</v>
      </c>
      <c r="K231" s="9" t="s">
        <v>144</v>
      </c>
      <c r="L231" s="9" t="s">
        <v>24</v>
      </c>
      <c r="M231" s="9" t="s">
        <v>22</v>
      </c>
      <c r="N231" s="9">
        <v>223</v>
      </c>
      <c r="O231" s="9">
        <v>224</v>
      </c>
      <c r="P231" s="9">
        <v>234</v>
      </c>
      <c r="Q231" s="9">
        <f t="shared" si="299"/>
        <v>53</v>
      </c>
      <c r="R231" s="9">
        <f t="shared" ref="R231:U231" si="308">R230</f>
        <v>7</v>
      </c>
      <c r="S231" s="9">
        <f t="shared" si="308"/>
        <v>8</v>
      </c>
      <c r="T231" s="9">
        <f t="shared" si="308"/>
        <v>0</v>
      </c>
      <c r="U231" s="10">
        <f t="shared" si="308"/>
        <v>0</v>
      </c>
    </row>
    <row r="232" spans="1:21" x14ac:dyDescent="0.2">
      <c r="A232" s="11" t="s">
        <v>62</v>
      </c>
      <c r="B232" s="9" t="str">
        <f t="shared" si="297"/>
        <v>Saw Spear +10</v>
      </c>
      <c r="C232" s="9">
        <v>170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 t="s">
        <v>41</v>
      </c>
      <c r="K232" s="12" t="s">
        <v>92</v>
      </c>
      <c r="L232" s="12" t="s">
        <v>24</v>
      </c>
      <c r="M232" s="12" t="s">
        <v>144</v>
      </c>
      <c r="N232" s="12">
        <v>223</v>
      </c>
      <c r="O232" s="12">
        <v>224</v>
      </c>
      <c r="P232" s="12">
        <v>234</v>
      </c>
      <c r="Q232" s="9">
        <f t="shared" si="299"/>
        <v>55</v>
      </c>
      <c r="R232" s="12">
        <f t="shared" ref="R232:U232" si="309">R231</f>
        <v>7</v>
      </c>
      <c r="S232" s="12">
        <f t="shared" si="309"/>
        <v>8</v>
      </c>
      <c r="T232" s="12">
        <f t="shared" si="309"/>
        <v>0</v>
      </c>
      <c r="U232" s="13">
        <f t="shared" si="309"/>
        <v>0</v>
      </c>
    </row>
    <row r="233" spans="1:21" x14ac:dyDescent="0.2">
      <c r="A233" s="4" t="s">
        <v>20</v>
      </c>
      <c r="B233" s="5" t="s">
        <v>168</v>
      </c>
      <c r="C233" s="5">
        <v>80</v>
      </c>
      <c r="D233" s="5">
        <v>80</v>
      </c>
      <c r="E233" s="5">
        <v>0</v>
      </c>
      <c r="F233" s="5">
        <v>0</v>
      </c>
      <c r="G233" s="5">
        <v>0</v>
      </c>
      <c r="H233" s="5">
        <v>1</v>
      </c>
      <c r="I233" s="5">
        <v>0</v>
      </c>
      <c r="J233" s="5" t="s">
        <v>24</v>
      </c>
      <c r="K233" s="5" t="s">
        <v>22</v>
      </c>
      <c r="L233" s="5" t="s">
        <v>22</v>
      </c>
      <c r="M233" s="5" t="s">
        <v>81</v>
      </c>
      <c r="N233" s="5">
        <v>223</v>
      </c>
      <c r="O233" s="5">
        <v>224</v>
      </c>
      <c r="P233" s="9">
        <v>234</v>
      </c>
      <c r="Q233" s="5">
        <v>35</v>
      </c>
      <c r="R233" s="6">
        <v>8</v>
      </c>
      <c r="S233" s="6">
        <v>15</v>
      </c>
      <c r="T233" s="6">
        <v>9</v>
      </c>
      <c r="U233" s="7">
        <v>0</v>
      </c>
    </row>
    <row r="234" spans="1:21" x14ac:dyDescent="0.2">
      <c r="A234" s="8" t="s">
        <v>26</v>
      </c>
      <c r="B234" s="9" t="str">
        <f t="shared" ref="B234:B243" si="310">B$233 &amp; " +" &amp; A234</f>
        <v>Simon's Bowblade +1</v>
      </c>
      <c r="C234" s="9">
        <f t="shared" ref="C234:D234" si="311">C233+8</f>
        <v>88</v>
      </c>
      <c r="D234" s="9">
        <f t="shared" si="311"/>
        <v>88</v>
      </c>
      <c r="E234" s="9">
        <v>0</v>
      </c>
      <c r="F234" s="9">
        <v>0</v>
      </c>
      <c r="G234" s="9">
        <v>0</v>
      </c>
      <c r="H234" s="9">
        <v>1</v>
      </c>
      <c r="I234" s="9">
        <v>0</v>
      </c>
      <c r="J234" s="9" t="s">
        <v>24</v>
      </c>
      <c r="K234" s="9" t="s">
        <v>96</v>
      </c>
      <c r="L234" s="9" t="s">
        <v>96</v>
      </c>
      <c r="M234" s="9" t="s">
        <v>67</v>
      </c>
      <c r="N234" s="9">
        <v>223</v>
      </c>
      <c r="O234" s="9">
        <v>224</v>
      </c>
      <c r="P234" s="9">
        <v>234</v>
      </c>
      <c r="Q234" s="9">
        <v>37</v>
      </c>
      <c r="R234" s="9">
        <f t="shared" ref="R234:U234" si="312">R233</f>
        <v>8</v>
      </c>
      <c r="S234" s="9">
        <f t="shared" si="312"/>
        <v>15</v>
      </c>
      <c r="T234" s="9">
        <f t="shared" si="312"/>
        <v>9</v>
      </c>
      <c r="U234" s="10">
        <f t="shared" si="312"/>
        <v>0</v>
      </c>
    </row>
    <row r="235" spans="1:21" x14ac:dyDescent="0.2">
      <c r="A235" s="8" t="s">
        <v>30</v>
      </c>
      <c r="B235" s="9" t="str">
        <f t="shared" si="310"/>
        <v>Simon's Bowblade +2</v>
      </c>
      <c r="C235" s="9">
        <f t="shared" ref="C235:D235" si="313">C234+8</f>
        <v>96</v>
      </c>
      <c r="D235" s="9">
        <f t="shared" si="313"/>
        <v>96</v>
      </c>
      <c r="E235" s="9">
        <v>0</v>
      </c>
      <c r="F235" s="9">
        <v>0</v>
      </c>
      <c r="G235" s="9">
        <v>0</v>
      </c>
      <c r="H235" s="9">
        <v>1</v>
      </c>
      <c r="I235" s="9">
        <v>0</v>
      </c>
      <c r="J235" s="9" t="s">
        <v>24</v>
      </c>
      <c r="K235" s="9" t="s">
        <v>94</v>
      </c>
      <c r="L235" s="9" t="s">
        <v>94</v>
      </c>
      <c r="M235" s="9" t="s">
        <v>88</v>
      </c>
      <c r="N235" s="9">
        <v>223</v>
      </c>
      <c r="O235" s="9">
        <v>224</v>
      </c>
      <c r="P235" s="9">
        <v>234</v>
      </c>
      <c r="Q235" s="9">
        <v>39</v>
      </c>
      <c r="R235" s="9">
        <f t="shared" ref="R235:U235" si="314">R234</f>
        <v>8</v>
      </c>
      <c r="S235" s="9">
        <f t="shared" si="314"/>
        <v>15</v>
      </c>
      <c r="T235" s="9">
        <f t="shared" si="314"/>
        <v>9</v>
      </c>
      <c r="U235" s="10">
        <f t="shared" si="314"/>
        <v>0</v>
      </c>
    </row>
    <row r="236" spans="1:21" x14ac:dyDescent="0.2">
      <c r="A236" s="8" t="s">
        <v>34</v>
      </c>
      <c r="B236" s="9" t="str">
        <f t="shared" si="310"/>
        <v>Simon's Bowblade +3</v>
      </c>
      <c r="C236" s="9">
        <f t="shared" ref="C236:D236" si="315">C235+8</f>
        <v>104</v>
      </c>
      <c r="D236" s="9">
        <f t="shared" si="315"/>
        <v>104</v>
      </c>
      <c r="E236" s="9">
        <v>0</v>
      </c>
      <c r="F236" s="9">
        <v>0</v>
      </c>
      <c r="G236" s="9">
        <v>0</v>
      </c>
      <c r="H236" s="9">
        <v>1</v>
      </c>
      <c r="I236" s="9">
        <v>0</v>
      </c>
      <c r="J236" s="9" t="s">
        <v>24</v>
      </c>
      <c r="K236" s="9" t="s">
        <v>43</v>
      </c>
      <c r="L236" s="9" t="s">
        <v>43</v>
      </c>
      <c r="M236" s="9" t="s">
        <v>25</v>
      </c>
      <c r="N236" s="9">
        <v>223</v>
      </c>
      <c r="O236" s="9">
        <v>224</v>
      </c>
      <c r="P236" s="9">
        <v>234</v>
      </c>
      <c r="Q236" s="9">
        <v>41</v>
      </c>
      <c r="R236" s="9">
        <f t="shared" ref="R236:U236" si="316">R235</f>
        <v>8</v>
      </c>
      <c r="S236" s="9">
        <f t="shared" si="316"/>
        <v>15</v>
      </c>
      <c r="T236" s="9">
        <f t="shared" si="316"/>
        <v>9</v>
      </c>
      <c r="U236" s="10">
        <f t="shared" si="316"/>
        <v>0</v>
      </c>
    </row>
    <row r="237" spans="1:21" x14ac:dyDescent="0.2">
      <c r="A237" s="8" t="s">
        <v>38</v>
      </c>
      <c r="B237" s="9" t="str">
        <f t="shared" si="310"/>
        <v>Simon's Bowblade +4</v>
      </c>
      <c r="C237" s="9">
        <f t="shared" ref="C237:D237" si="317">C236+8</f>
        <v>112</v>
      </c>
      <c r="D237" s="9">
        <f t="shared" si="317"/>
        <v>112</v>
      </c>
      <c r="E237" s="9">
        <v>0</v>
      </c>
      <c r="F237" s="9">
        <v>0</v>
      </c>
      <c r="G237" s="9">
        <v>0</v>
      </c>
      <c r="H237" s="9">
        <v>1</v>
      </c>
      <c r="I237" s="9">
        <v>0</v>
      </c>
      <c r="J237" s="9" t="s">
        <v>24</v>
      </c>
      <c r="K237" s="9" t="s">
        <v>97</v>
      </c>
      <c r="L237" s="9" t="s">
        <v>97</v>
      </c>
      <c r="M237" s="9" t="s">
        <v>71</v>
      </c>
      <c r="N237" s="9">
        <v>223</v>
      </c>
      <c r="O237" s="9">
        <v>224</v>
      </c>
      <c r="P237" s="9">
        <v>234</v>
      </c>
      <c r="Q237" s="9">
        <v>43</v>
      </c>
      <c r="R237" s="9">
        <f t="shared" ref="R237:U237" si="318">R236</f>
        <v>8</v>
      </c>
      <c r="S237" s="9">
        <f t="shared" si="318"/>
        <v>15</v>
      </c>
      <c r="T237" s="9">
        <f t="shared" si="318"/>
        <v>9</v>
      </c>
      <c r="U237" s="10">
        <f t="shared" si="318"/>
        <v>0</v>
      </c>
    </row>
    <row r="238" spans="1:21" x14ac:dyDescent="0.2">
      <c r="A238" s="8" t="s">
        <v>42</v>
      </c>
      <c r="B238" s="9" t="str">
        <f t="shared" si="310"/>
        <v>Simon's Bowblade +5</v>
      </c>
      <c r="C238" s="9">
        <f t="shared" ref="C238:D238" si="319">C237+8</f>
        <v>120</v>
      </c>
      <c r="D238" s="9">
        <f t="shared" si="319"/>
        <v>120</v>
      </c>
      <c r="E238" s="9">
        <v>0</v>
      </c>
      <c r="F238" s="9">
        <v>0</v>
      </c>
      <c r="G238" s="9">
        <v>0</v>
      </c>
      <c r="H238" s="9">
        <v>1</v>
      </c>
      <c r="I238" s="9">
        <v>0</v>
      </c>
      <c r="J238" s="9" t="s">
        <v>24</v>
      </c>
      <c r="K238" s="9" t="s">
        <v>98</v>
      </c>
      <c r="L238" s="9" t="s">
        <v>98</v>
      </c>
      <c r="M238" s="9" t="s">
        <v>74</v>
      </c>
      <c r="N238" s="9">
        <v>223</v>
      </c>
      <c r="O238" s="9">
        <v>224</v>
      </c>
      <c r="P238" s="9">
        <v>234</v>
      </c>
      <c r="Q238" s="9">
        <v>45</v>
      </c>
      <c r="R238" s="9">
        <f t="shared" ref="R238:U238" si="320">R237</f>
        <v>8</v>
      </c>
      <c r="S238" s="9">
        <f t="shared" si="320"/>
        <v>15</v>
      </c>
      <c r="T238" s="9">
        <f t="shared" si="320"/>
        <v>9</v>
      </c>
      <c r="U238" s="10">
        <f t="shared" si="320"/>
        <v>0</v>
      </c>
    </row>
    <row r="239" spans="1:21" x14ac:dyDescent="0.2">
      <c r="A239" s="8" t="s">
        <v>46</v>
      </c>
      <c r="B239" s="9" t="str">
        <f t="shared" si="310"/>
        <v>Simon's Bowblade +6</v>
      </c>
      <c r="C239" s="9">
        <f t="shared" ref="C239:D239" si="321">C238+8</f>
        <v>128</v>
      </c>
      <c r="D239" s="9">
        <f t="shared" si="321"/>
        <v>128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  <c r="J239" s="9" t="s">
        <v>24</v>
      </c>
      <c r="K239" s="9" t="s">
        <v>63</v>
      </c>
      <c r="L239" s="9" t="s">
        <v>63</v>
      </c>
      <c r="M239" s="9" t="s">
        <v>89</v>
      </c>
      <c r="N239" s="9">
        <v>223</v>
      </c>
      <c r="O239" s="9">
        <v>224</v>
      </c>
      <c r="P239" s="9">
        <v>234</v>
      </c>
      <c r="Q239" s="9">
        <v>47</v>
      </c>
      <c r="R239" s="9">
        <f t="shared" ref="R239:U239" si="322">R238</f>
        <v>8</v>
      </c>
      <c r="S239" s="9">
        <f t="shared" si="322"/>
        <v>15</v>
      </c>
      <c r="T239" s="9">
        <f t="shared" si="322"/>
        <v>9</v>
      </c>
      <c r="U239" s="10">
        <f t="shared" si="322"/>
        <v>0</v>
      </c>
    </row>
    <row r="240" spans="1:21" x14ac:dyDescent="0.2">
      <c r="A240" s="8" t="s">
        <v>50</v>
      </c>
      <c r="B240" s="9" t="str">
        <f t="shared" si="310"/>
        <v>Simon's Bowblade +7</v>
      </c>
      <c r="C240" s="9">
        <f t="shared" ref="C240:D240" si="323">C239+8</f>
        <v>136</v>
      </c>
      <c r="D240" s="9">
        <f t="shared" si="323"/>
        <v>136</v>
      </c>
      <c r="E240" s="9">
        <v>0</v>
      </c>
      <c r="F240" s="9">
        <v>0</v>
      </c>
      <c r="G240" s="9">
        <v>0</v>
      </c>
      <c r="H240" s="9">
        <v>1</v>
      </c>
      <c r="I240" s="9">
        <v>0</v>
      </c>
      <c r="J240" s="9" t="s">
        <v>24</v>
      </c>
      <c r="K240" s="9" t="s">
        <v>99</v>
      </c>
      <c r="L240" s="9" t="s">
        <v>99</v>
      </c>
      <c r="M240" s="9" t="s">
        <v>45</v>
      </c>
      <c r="N240" s="9">
        <v>223</v>
      </c>
      <c r="O240" s="9">
        <v>224</v>
      </c>
      <c r="P240" s="9">
        <v>234</v>
      </c>
      <c r="Q240" s="9">
        <v>49</v>
      </c>
      <c r="R240" s="9">
        <f t="shared" ref="R240:U240" si="324">R239</f>
        <v>8</v>
      </c>
      <c r="S240" s="9">
        <f t="shared" si="324"/>
        <v>15</v>
      </c>
      <c r="T240" s="9">
        <f t="shared" si="324"/>
        <v>9</v>
      </c>
      <c r="U240" s="10">
        <f t="shared" si="324"/>
        <v>0</v>
      </c>
    </row>
    <row r="241" spans="1:21" x14ac:dyDescent="0.2">
      <c r="A241" s="8" t="s">
        <v>54</v>
      </c>
      <c r="B241" s="9" t="str">
        <f t="shared" si="310"/>
        <v>Simon's Bowblade +8</v>
      </c>
      <c r="C241" s="9">
        <f t="shared" ref="C241:D241" si="325">C240+8</f>
        <v>144</v>
      </c>
      <c r="D241" s="9">
        <f t="shared" si="325"/>
        <v>144</v>
      </c>
      <c r="E241" s="9">
        <v>0</v>
      </c>
      <c r="F241" s="9">
        <v>0</v>
      </c>
      <c r="G241" s="9">
        <v>0</v>
      </c>
      <c r="H241" s="9">
        <v>1</v>
      </c>
      <c r="I241" s="9">
        <v>0</v>
      </c>
      <c r="J241" s="9" t="s">
        <v>24</v>
      </c>
      <c r="K241" s="15" t="s">
        <v>100</v>
      </c>
      <c r="L241" s="15" t="s">
        <v>100</v>
      </c>
      <c r="M241" s="9" t="s">
        <v>91</v>
      </c>
      <c r="N241" s="9">
        <v>223</v>
      </c>
      <c r="O241" s="9">
        <v>224</v>
      </c>
      <c r="P241" s="9">
        <v>234</v>
      </c>
      <c r="Q241" s="9">
        <v>51</v>
      </c>
      <c r="R241" s="9">
        <f t="shared" ref="R241:U241" si="326">R240</f>
        <v>8</v>
      </c>
      <c r="S241" s="9">
        <f t="shared" si="326"/>
        <v>15</v>
      </c>
      <c r="T241" s="9">
        <f t="shared" si="326"/>
        <v>9</v>
      </c>
      <c r="U241" s="10">
        <f t="shared" si="326"/>
        <v>0</v>
      </c>
    </row>
    <row r="242" spans="1:21" x14ac:dyDescent="0.2">
      <c r="A242" s="8" t="s">
        <v>58</v>
      </c>
      <c r="B242" s="9" t="str">
        <f t="shared" si="310"/>
        <v>Simon's Bowblade +9</v>
      </c>
      <c r="C242" s="9">
        <f t="shared" ref="C242:D242" si="327">C241+8</f>
        <v>152</v>
      </c>
      <c r="D242" s="9">
        <f t="shared" si="327"/>
        <v>152</v>
      </c>
      <c r="E242" s="9">
        <v>0</v>
      </c>
      <c r="F242" s="9">
        <v>0</v>
      </c>
      <c r="G242" s="9">
        <v>0</v>
      </c>
      <c r="H242" s="9">
        <v>1</v>
      </c>
      <c r="I242" s="9">
        <v>0</v>
      </c>
      <c r="J242" s="9" t="s">
        <v>24</v>
      </c>
      <c r="K242" s="15" t="s">
        <v>101</v>
      </c>
      <c r="L242" s="15" t="s">
        <v>101</v>
      </c>
      <c r="M242" s="9" t="s">
        <v>118</v>
      </c>
      <c r="N242" s="9">
        <v>223</v>
      </c>
      <c r="O242" s="9">
        <v>224</v>
      </c>
      <c r="P242" s="9">
        <v>234</v>
      </c>
      <c r="Q242" s="9">
        <v>53</v>
      </c>
      <c r="R242" s="9">
        <f t="shared" ref="R242:U242" si="328">R241</f>
        <v>8</v>
      </c>
      <c r="S242" s="9">
        <f t="shared" si="328"/>
        <v>15</v>
      </c>
      <c r="T242" s="9">
        <f t="shared" si="328"/>
        <v>9</v>
      </c>
      <c r="U242" s="10">
        <f t="shared" si="328"/>
        <v>0</v>
      </c>
    </row>
    <row r="243" spans="1:21" x14ac:dyDescent="0.2">
      <c r="A243" s="11" t="s">
        <v>62</v>
      </c>
      <c r="B243" s="9" t="str">
        <f t="shared" si="310"/>
        <v>Simon's Bowblade +10</v>
      </c>
      <c r="C243" s="9">
        <f t="shared" ref="C243:D243" si="329">C242+8</f>
        <v>160</v>
      </c>
      <c r="D243" s="9">
        <f t="shared" si="329"/>
        <v>160</v>
      </c>
      <c r="E243" s="12">
        <v>0</v>
      </c>
      <c r="F243" s="12">
        <v>0</v>
      </c>
      <c r="G243" s="12">
        <v>0</v>
      </c>
      <c r="H243" s="12">
        <v>1</v>
      </c>
      <c r="I243" s="12">
        <v>0</v>
      </c>
      <c r="J243" s="12" t="s">
        <v>24</v>
      </c>
      <c r="K243" s="16" t="s">
        <v>102</v>
      </c>
      <c r="L243" s="16" t="s">
        <v>102</v>
      </c>
      <c r="M243" s="12" t="s">
        <v>22</v>
      </c>
      <c r="N243" s="12">
        <v>223</v>
      </c>
      <c r="O243" s="12">
        <v>224</v>
      </c>
      <c r="P243" s="12">
        <v>234</v>
      </c>
      <c r="Q243" s="12">
        <v>55</v>
      </c>
      <c r="R243" s="12">
        <f t="shared" ref="R243:U243" si="330">R242</f>
        <v>8</v>
      </c>
      <c r="S243" s="12">
        <f t="shared" si="330"/>
        <v>15</v>
      </c>
      <c r="T243" s="12">
        <f t="shared" si="330"/>
        <v>9</v>
      </c>
      <c r="U243" s="13">
        <f t="shared" si="330"/>
        <v>0</v>
      </c>
    </row>
    <row r="244" spans="1:21" x14ac:dyDescent="0.2">
      <c r="A244" s="4" t="s">
        <v>20</v>
      </c>
      <c r="B244" s="5" t="s">
        <v>169</v>
      </c>
      <c r="C244" s="5">
        <v>85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 t="s">
        <v>66</v>
      </c>
      <c r="K244" s="5" t="s">
        <v>67</v>
      </c>
      <c r="L244" s="5" t="s">
        <v>24</v>
      </c>
      <c r="M244" s="5" t="s">
        <v>25</v>
      </c>
      <c r="N244" s="5">
        <v>223</v>
      </c>
      <c r="O244" s="5">
        <v>224</v>
      </c>
      <c r="P244" s="9">
        <v>234</v>
      </c>
      <c r="Q244" s="5">
        <v>35</v>
      </c>
      <c r="R244" s="6">
        <v>18</v>
      </c>
      <c r="S244" s="6">
        <v>9</v>
      </c>
      <c r="T244" s="6">
        <v>0</v>
      </c>
      <c r="U244" s="7">
        <v>0</v>
      </c>
    </row>
    <row r="245" spans="1:21" x14ac:dyDescent="0.2">
      <c r="A245" s="8" t="s">
        <v>26</v>
      </c>
      <c r="B245" s="9" t="str">
        <f t="shared" ref="B245:B254" si="331">B$244 &amp; " +" &amp; A245</f>
        <v>Stake Driver +1</v>
      </c>
      <c r="C245" s="9">
        <f t="shared" ref="C245:C253" si="332">C244+8</f>
        <v>93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 t="s">
        <v>68</v>
      </c>
      <c r="K245" s="9" t="s">
        <v>70</v>
      </c>
      <c r="L245" s="9" t="s">
        <v>24</v>
      </c>
      <c r="M245" s="9" t="s">
        <v>29</v>
      </c>
      <c r="N245" s="9">
        <v>223</v>
      </c>
      <c r="O245" s="9">
        <v>224</v>
      </c>
      <c r="P245" s="9">
        <v>234</v>
      </c>
      <c r="Q245" s="9">
        <f t="shared" ref="Q245:Q254" si="333">Q244+3</f>
        <v>38</v>
      </c>
      <c r="R245" s="9">
        <f t="shared" ref="R245:U245" si="334">R244</f>
        <v>18</v>
      </c>
      <c r="S245" s="9">
        <f t="shared" si="334"/>
        <v>9</v>
      </c>
      <c r="T245" s="9">
        <f t="shared" si="334"/>
        <v>0</v>
      </c>
      <c r="U245" s="10">
        <f t="shared" si="334"/>
        <v>0</v>
      </c>
    </row>
    <row r="246" spans="1:21" x14ac:dyDescent="0.2">
      <c r="A246" s="8" t="s">
        <v>30</v>
      </c>
      <c r="B246" s="9" t="str">
        <f t="shared" si="331"/>
        <v>Stake Driver +2</v>
      </c>
      <c r="C246" s="9">
        <f t="shared" si="332"/>
        <v>101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 t="s">
        <v>71</v>
      </c>
      <c r="K246" s="9" t="s">
        <v>73</v>
      </c>
      <c r="L246" s="9" t="s">
        <v>24</v>
      </c>
      <c r="M246" s="9" t="s">
        <v>33</v>
      </c>
      <c r="N246" s="9">
        <v>223</v>
      </c>
      <c r="O246" s="9">
        <v>224</v>
      </c>
      <c r="P246" s="9">
        <v>234</v>
      </c>
      <c r="Q246" s="9">
        <f t="shared" si="333"/>
        <v>41</v>
      </c>
      <c r="R246" s="9">
        <f t="shared" ref="R246:U246" si="335">R245</f>
        <v>18</v>
      </c>
      <c r="S246" s="9">
        <f t="shared" si="335"/>
        <v>9</v>
      </c>
      <c r="T246" s="9">
        <f t="shared" si="335"/>
        <v>0</v>
      </c>
      <c r="U246" s="10">
        <f t="shared" si="335"/>
        <v>0</v>
      </c>
    </row>
    <row r="247" spans="1:21" x14ac:dyDescent="0.2">
      <c r="A247" s="8" t="s">
        <v>34</v>
      </c>
      <c r="B247" s="9" t="str">
        <f t="shared" si="331"/>
        <v>Stake Driver +3</v>
      </c>
      <c r="C247" s="9">
        <f t="shared" si="332"/>
        <v>109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 t="s">
        <v>74</v>
      </c>
      <c r="K247" s="9" t="s">
        <v>25</v>
      </c>
      <c r="L247" s="9" t="s">
        <v>24</v>
      </c>
      <c r="M247" s="9" t="s">
        <v>37</v>
      </c>
      <c r="N247" s="9">
        <v>223</v>
      </c>
      <c r="O247" s="9">
        <v>224</v>
      </c>
      <c r="P247" s="9">
        <v>234</v>
      </c>
      <c r="Q247" s="9">
        <f t="shared" si="333"/>
        <v>44</v>
      </c>
      <c r="R247" s="9">
        <f t="shared" ref="R247:U247" si="336">R246</f>
        <v>18</v>
      </c>
      <c r="S247" s="9">
        <f t="shared" si="336"/>
        <v>9</v>
      </c>
      <c r="T247" s="9">
        <f t="shared" si="336"/>
        <v>0</v>
      </c>
      <c r="U247" s="10">
        <f t="shared" si="336"/>
        <v>0</v>
      </c>
    </row>
    <row r="248" spans="1:21" x14ac:dyDescent="0.2">
      <c r="A248" s="8" t="s">
        <v>38</v>
      </c>
      <c r="B248" s="9" t="str">
        <f t="shared" si="331"/>
        <v>Stake Driver +4</v>
      </c>
      <c r="C248" s="9">
        <f t="shared" si="332"/>
        <v>117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 t="s">
        <v>76</v>
      </c>
      <c r="K248" s="9" t="s">
        <v>29</v>
      </c>
      <c r="L248" s="9" t="s">
        <v>24</v>
      </c>
      <c r="M248" s="9" t="s">
        <v>41</v>
      </c>
      <c r="N248" s="9">
        <v>223</v>
      </c>
      <c r="O248" s="9">
        <v>224</v>
      </c>
      <c r="P248" s="9">
        <v>234</v>
      </c>
      <c r="Q248" s="9">
        <f t="shared" si="333"/>
        <v>47</v>
      </c>
      <c r="R248" s="9">
        <f t="shared" ref="R248:U248" si="337">R247</f>
        <v>18</v>
      </c>
      <c r="S248" s="9">
        <f t="shared" si="337"/>
        <v>9</v>
      </c>
      <c r="T248" s="9">
        <f t="shared" si="337"/>
        <v>0</v>
      </c>
      <c r="U248" s="10">
        <f t="shared" si="337"/>
        <v>0</v>
      </c>
    </row>
    <row r="249" spans="1:21" x14ac:dyDescent="0.2">
      <c r="A249" s="8" t="s">
        <v>42</v>
      </c>
      <c r="B249" s="9" t="str">
        <f t="shared" si="331"/>
        <v>Stake Driver +5</v>
      </c>
      <c r="C249" s="9">
        <f t="shared" si="332"/>
        <v>125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 t="s">
        <v>41</v>
      </c>
      <c r="K249" s="9" t="s">
        <v>33</v>
      </c>
      <c r="L249" s="9" t="s">
        <v>24</v>
      </c>
      <c r="M249" s="9" t="s">
        <v>45</v>
      </c>
      <c r="N249" s="9">
        <v>223</v>
      </c>
      <c r="O249" s="9">
        <v>224</v>
      </c>
      <c r="P249" s="9">
        <v>234</v>
      </c>
      <c r="Q249" s="9">
        <f t="shared" si="333"/>
        <v>50</v>
      </c>
      <c r="R249" s="9">
        <f t="shared" ref="R249:U249" si="338">R248</f>
        <v>18</v>
      </c>
      <c r="S249" s="9">
        <f t="shared" si="338"/>
        <v>9</v>
      </c>
      <c r="T249" s="9">
        <f t="shared" si="338"/>
        <v>0</v>
      </c>
      <c r="U249" s="10">
        <f t="shared" si="338"/>
        <v>0</v>
      </c>
    </row>
    <row r="250" spans="1:21" x14ac:dyDescent="0.2">
      <c r="A250" s="8" t="s">
        <v>46</v>
      </c>
      <c r="B250" s="9" t="str">
        <f t="shared" si="331"/>
        <v>Stake Driver +6</v>
      </c>
      <c r="C250" s="9">
        <f t="shared" si="332"/>
        <v>133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 t="s">
        <v>45</v>
      </c>
      <c r="K250" s="9" t="s">
        <v>37</v>
      </c>
      <c r="L250" s="9" t="s">
        <v>24</v>
      </c>
      <c r="M250" s="9" t="s">
        <v>49</v>
      </c>
      <c r="N250" s="9">
        <v>223</v>
      </c>
      <c r="O250" s="9">
        <v>224</v>
      </c>
      <c r="P250" s="9">
        <v>234</v>
      </c>
      <c r="Q250" s="9">
        <f t="shared" si="333"/>
        <v>53</v>
      </c>
      <c r="R250" s="9">
        <f t="shared" ref="R250:U250" si="339">R249</f>
        <v>18</v>
      </c>
      <c r="S250" s="9">
        <f t="shared" si="339"/>
        <v>9</v>
      </c>
      <c r="T250" s="9">
        <f t="shared" si="339"/>
        <v>0</v>
      </c>
      <c r="U250" s="10">
        <f t="shared" si="339"/>
        <v>0</v>
      </c>
    </row>
    <row r="251" spans="1:21" x14ac:dyDescent="0.2">
      <c r="A251" s="8" t="s">
        <v>50</v>
      </c>
      <c r="B251" s="9" t="str">
        <f t="shared" si="331"/>
        <v>Stake Driver +7</v>
      </c>
      <c r="C251" s="9">
        <f t="shared" si="332"/>
        <v>141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 t="s">
        <v>49</v>
      </c>
      <c r="K251" s="9" t="s">
        <v>89</v>
      </c>
      <c r="L251" s="9" t="s">
        <v>24</v>
      </c>
      <c r="M251" s="9" t="s">
        <v>53</v>
      </c>
      <c r="N251" s="9">
        <v>223</v>
      </c>
      <c r="O251" s="9">
        <v>224</v>
      </c>
      <c r="P251" s="9">
        <v>234</v>
      </c>
      <c r="Q251" s="9">
        <f t="shared" si="333"/>
        <v>56</v>
      </c>
      <c r="R251" s="9">
        <f t="shared" ref="R251:U251" si="340">R250</f>
        <v>18</v>
      </c>
      <c r="S251" s="9">
        <f t="shared" si="340"/>
        <v>9</v>
      </c>
      <c r="T251" s="9">
        <f t="shared" si="340"/>
        <v>0</v>
      </c>
      <c r="U251" s="10">
        <f t="shared" si="340"/>
        <v>0</v>
      </c>
    </row>
    <row r="252" spans="1:21" x14ac:dyDescent="0.2">
      <c r="A252" s="8" t="s">
        <v>54</v>
      </c>
      <c r="B252" s="9" t="str">
        <f t="shared" si="331"/>
        <v>Stake Driver +8</v>
      </c>
      <c r="C252" s="9">
        <f t="shared" si="332"/>
        <v>149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 t="s">
        <v>53</v>
      </c>
      <c r="K252" s="9" t="s">
        <v>136</v>
      </c>
      <c r="L252" s="9" t="s">
        <v>24</v>
      </c>
      <c r="M252" s="9" t="s">
        <v>57</v>
      </c>
      <c r="N252" s="9">
        <v>223</v>
      </c>
      <c r="O252" s="9">
        <v>224</v>
      </c>
      <c r="P252" s="9">
        <v>234</v>
      </c>
      <c r="Q252" s="9">
        <f t="shared" si="333"/>
        <v>59</v>
      </c>
      <c r="R252" s="9">
        <f t="shared" ref="R252:U252" si="341">R251</f>
        <v>18</v>
      </c>
      <c r="S252" s="9">
        <f t="shared" si="341"/>
        <v>9</v>
      </c>
      <c r="T252" s="9">
        <f t="shared" si="341"/>
        <v>0</v>
      </c>
      <c r="U252" s="10">
        <f t="shared" si="341"/>
        <v>0</v>
      </c>
    </row>
    <row r="253" spans="1:21" x14ac:dyDescent="0.2">
      <c r="A253" s="8" t="s">
        <v>58</v>
      </c>
      <c r="B253" s="9" t="str">
        <f t="shared" si="331"/>
        <v>Stake Driver +9</v>
      </c>
      <c r="C253" s="9">
        <f t="shared" si="332"/>
        <v>157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 t="s">
        <v>57</v>
      </c>
      <c r="K253" s="9" t="s">
        <v>137</v>
      </c>
      <c r="L253" s="9" t="s">
        <v>24</v>
      </c>
      <c r="M253" s="9" t="s">
        <v>61</v>
      </c>
      <c r="N253" s="9">
        <v>223</v>
      </c>
      <c r="O253" s="9">
        <v>224</v>
      </c>
      <c r="P253" s="9">
        <v>234</v>
      </c>
      <c r="Q253" s="9">
        <f t="shared" si="333"/>
        <v>62</v>
      </c>
      <c r="R253" s="9">
        <f t="shared" ref="R253:U253" si="342">R252</f>
        <v>18</v>
      </c>
      <c r="S253" s="9">
        <f t="shared" si="342"/>
        <v>9</v>
      </c>
      <c r="T253" s="9">
        <f t="shared" si="342"/>
        <v>0</v>
      </c>
      <c r="U253" s="10">
        <f t="shared" si="342"/>
        <v>0</v>
      </c>
    </row>
    <row r="254" spans="1:21" x14ac:dyDescent="0.2">
      <c r="A254" s="11" t="s">
        <v>62</v>
      </c>
      <c r="B254" s="9" t="str">
        <f t="shared" si="331"/>
        <v>Stake Driver +10</v>
      </c>
      <c r="C254" s="9">
        <v>170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 t="s">
        <v>22</v>
      </c>
      <c r="K254" s="12" t="s">
        <v>91</v>
      </c>
      <c r="L254" s="12" t="s">
        <v>24</v>
      </c>
      <c r="M254" s="12" t="s">
        <v>27</v>
      </c>
      <c r="N254" s="12">
        <v>223</v>
      </c>
      <c r="O254" s="12">
        <v>224</v>
      </c>
      <c r="P254" s="12">
        <v>234</v>
      </c>
      <c r="Q254" s="9">
        <f t="shared" si="333"/>
        <v>65</v>
      </c>
      <c r="R254" s="12">
        <f t="shared" ref="R254:T254" si="343">R253</f>
        <v>18</v>
      </c>
      <c r="S254" s="12">
        <f t="shared" si="343"/>
        <v>9</v>
      </c>
      <c r="T254" s="12">
        <f t="shared" si="343"/>
        <v>0</v>
      </c>
      <c r="U254" s="13">
        <v>0</v>
      </c>
    </row>
    <row r="255" spans="1:21" x14ac:dyDescent="0.2">
      <c r="A255" s="4" t="s">
        <v>20</v>
      </c>
      <c r="B255" s="5" t="s">
        <v>170</v>
      </c>
      <c r="C255" s="5">
        <v>78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 t="s">
        <v>40</v>
      </c>
      <c r="K255" s="5" t="s">
        <v>22</v>
      </c>
      <c r="L255" s="5" t="s">
        <v>24</v>
      </c>
      <c r="M255" s="5" t="s">
        <v>29</v>
      </c>
      <c r="N255" s="5">
        <v>223</v>
      </c>
      <c r="O255" s="5">
        <v>224</v>
      </c>
      <c r="P255" s="9">
        <v>234</v>
      </c>
      <c r="Q255" s="5">
        <v>35</v>
      </c>
      <c r="R255" s="6">
        <v>7</v>
      </c>
      <c r="S255" s="6">
        <v>9</v>
      </c>
      <c r="T255" s="6">
        <v>0</v>
      </c>
      <c r="U255" s="7">
        <v>0</v>
      </c>
    </row>
    <row r="256" spans="1:21" x14ac:dyDescent="0.2">
      <c r="A256" s="8" t="s">
        <v>26</v>
      </c>
      <c r="B256" s="9" t="str">
        <f t="shared" ref="B256:B265" si="344">B$255 &amp; " +" &amp; A256</f>
        <v>Threaded Cane +1</v>
      </c>
      <c r="C256" s="9">
        <f t="shared" ref="C256:C264" si="345">C255+7</f>
        <v>85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 t="s">
        <v>44</v>
      </c>
      <c r="K256" s="9" t="s">
        <v>27</v>
      </c>
      <c r="L256" s="9" t="s">
        <v>24</v>
      </c>
      <c r="M256" s="9" t="s">
        <v>33</v>
      </c>
      <c r="N256" s="9">
        <v>223</v>
      </c>
      <c r="O256" s="9">
        <v>224</v>
      </c>
      <c r="P256" s="9">
        <v>234</v>
      </c>
      <c r="Q256" s="9">
        <v>38</v>
      </c>
      <c r="R256" s="9">
        <f t="shared" ref="R256:U256" si="346">R255</f>
        <v>7</v>
      </c>
      <c r="S256" s="9">
        <f t="shared" si="346"/>
        <v>9</v>
      </c>
      <c r="T256" s="9">
        <f t="shared" si="346"/>
        <v>0</v>
      </c>
      <c r="U256" s="10">
        <f t="shared" si="346"/>
        <v>0</v>
      </c>
    </row>
    <row r="257" spans="1:21" x14ac:dyDescent="0.2">
      <c r="A257" s="8" t="s">
        <v>30</v>
      </c>
      <c r="B257" s="9" t="str">
        <f t="shared" si="344"/>
        <v>Threaded Cane +2</v>
      </c>
      <c r="C257" s="9">
        <f t="shared" si="345"/>
        <v>92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 t="s">
        <v>48</v>
      </c>
      <c r="K257" s="9" t="s">
        <v>31</v>
      </c>
      <c r="L257" s="9" t="s">
        <v>24</v>
      </c>
      <c r="M257" s="9" t="s">
        <v>37</v>
      </c>
      <c r="N257" s="9">
        <v>223</v>
      </c>
      <c r="O257" s="9">
        <v>224</v>
      </c>
      <c r="P257" s="9">
        <v>234</v>
      </c>
      <c r="Q257" s="9">
        <v>41</v>
      </c>
      <c r="R257" s="9">
        <f t="shared" ref="R257:U257" si="347">R256</f>
        <v>7</v>
      </c>
      <c r="S257" s="9">
        <f t="shared" si="347"/>
        <v>9</v>
      </c>
      <c r="T257" s="9">
        <f t="shared" si="347"/>
        <v>0</v>
      </c>
      <c r="U257" s="10">
        <f t="shared" si="347"/>
        <v>0</v>
      </c>
    </row>
    <row r="258" spans="1:21" x14ac:dyDescent="0.2">
      <c r="A258" s="8" t="s">
        <v>34</v>
      </c>
      <c r="B258" s="9" t="str">
        <f t="shared" si="344"/>
        <v>Threaded Cane +3</v>
      </c>
      <c r="C258" s="9">
        <f t="shared" si="345"/>
        <v>99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 t="s">
        <v>52</v>
      </c>
      <c r="K258" s="9" t="s">
        <v>35</v>
      </c>
      <c r="L258" s="9" t="s">
        <v>24</v>
      </c>
      <c r="M258" s="9" t="s">
        <v>41</v>
      </c>
      <c r="N258" s="9">
        <v>223</v>
      </c>
      <c r="O258" s="9">
        <v>224</v>
      </c>
      <c r="P258" s="9">
        <v>234</v>
      </c>
      <c r="Q258" s="9">
        <v>44</v>
      </c>
      <c r="R258" s="9">
        <f t="shared" ref="R258:U258" si="348">R257</f>
        <v>7</v>
      </c>
      <c r="S258" s="9">
        <f t="shared" si="348"/>
        <v>9</v>
      </c>
      <c r="T258" s="9">
        <f t="shared" si="348"/>
        <v>0</v>
      </c>
      <c r="U258" s="10">
        <f t="shared" si="348"/>
        <v>0</v>
      </c>
    </row>
    <row r="259" spans="1:21" x14ac:dyDescent="0.2">
      <c r="A259" s="8" t="s">
        <v>38</v>
      </c>
      <c r="B259" s="9" t="str">
        <f t="shared" si="344"/>
        <v>Threaded Cane +4</v>
      </c>
      <c r="C259" s="9">
        <f t="shared" si="345"/>
        <v>106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 t="s">
        <v>56</v>
      </c>
      <c r="K259" s="9" t="s">
        <v>39</v>
      </c>
      <c r="L259" s="9" t="s">
        <v>24</v>
      </c>
      <c r="M259" s="9" t="s">
        <v>45</v>
      </c>
      <c r="N259" s="9">
        <v>223</v>
      </c>
      <c r="O259" s="9">
        <v>224</v>
      </c>
      <c r="P259" s="9">
        <v>234</v>
      </c>
      <c r="Q259" s="9">
        <v>47</v>
      </c>
      <c r="R259" s="9">
        <f t="shared" ref="R259:U259" si="349">R258</f>
        <v>7</v>
      </c>
      <c r="S259" s="9">
        <f t="shared" si="349"/>
        <v>9</v>
      </c>
      <c r="T259" s="9">
        <f t="shared" si="349"/>
        <v>0</v>
      </c>
      <c r="U259" s="10">
        <f t="shared" si="349"/>
        <v>0</v>
      </c>
    </row>
    <row r="260" spans="1:21" x14ac:dyDescent="0.2">
      <c r="A260" s="8" t="s">
        <v>42</v>
      </c>
      <c r="B260" s="9" t="str">
        <f t="shared" si="344"/>
        <v>Threaded Cane +5</v>
      </c>
      <c r="C260" s="9">
        <f t="shared" si="345"/>
        <v>113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 t="s">
        <v>60</v>
      </c>
      <c r="K260" s="9" t="s">
        <v>43</v>
      </c>
      <c r="L260" s="9" t="s">
        <v>24</v>
      </c>
      <c r="M260" s="9" t="s">
        <v>49</v>
      </c>
      <c r="N260" s="9">
        <v>223</v>
      </c>
      <c r="O260" s="9">
        <v>224</v>
      </c>
      <c r="P260" s="9">
        <v>234</v>
      </c>
      <c r="Q260" s="9">
        <v>50</v>
      </c>
      <c r="R260" s="9">
        <f t="shared" ref="R260:U260" si="350">R259</f>
        <v>7</v>
      </c>
      <c r="S260" s="9">
        <f t="shared" si="350"/>
        <v>9</v>
      </c>
      <c r="T260" s="9">
        <f t="shared" si="350"/>
        <v>0</v>
      </c>
      <c r="U260" s="10">
        <f t="shared" si="350"/>
        <v>0</v>
      </c>
    </row>
    <row r="261" spans="1:21" x14ac:dyDescent="0.2">
      <c r="A261" s="8" t="s">
        <v>46</v>
      </c>
      <c r="B261" s="9" t="str">
        <f t="shared" si="344"/>
        <v>Threaded Cane +6</v>
      </c>
      <c r="C261" s="9">
        <f t="shared" si="345"/>
        <v>120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 t="s">
        <v>64</v>
      </c>
      <c r="K261" s="9" t="s">
        <v>47</v>
      </c>
      <c r="L261" s="9" t="s">
        <v>24</v>
      </c>
      <c r="M261" s="9" t="s">
        <v>53</v>
      </c>
      <c r="N261" s="9">
        <v>223</v>
      </c>
      <c r="O261" s="9">
        <v>224</v>
      </c>
      <c r="P261" s="9">
        <v>234</v>
      </c>
      <c r="Q261" s="9">
        <v>53</v>
      </c>
      <c r="R261" s="9">
        <f t="shared" ref="R261:U261" si="351">R260</f>
        <v>7</v>
      </c>
      <c r="S261" s="9">
        <f t="shared" si="351"/>
        <v>9</v>
      </c>
      <c r="T261" s="9">
        <f t="shared" si="351"/>
        <v>0</v>
      </c>
      <c r="U261" s="10">
        <f t="shared" si="351"/>
        <v>0</v>
      </c>
    </row>
    <row r="262" spans="1:21" x14ac:dyDescent="0.2">
      <c r="A262" s="8" t="s">
        <v>50</v>
      </c>
      <c r="B262" s="9" t="str">
        <f t="shared" si="344"/>
        <v>Threaded Cane +7</v>
      </c>
      <c r="C262" s="9">
        <f t="shared" si="345"/>
        <v>127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 t="s">
        <v>69</v>
      </c>
      <c r="K262" s="9" t="s">
        <v>51</v>
      </c>
      <c r="L262" s="9" t="s">
        <v>24</v>
      </c>
      <c r="M262" s="9" t="s">
        <v>57</v>
      </c>
      <c r="N262" s="9">
        <v>223</v>
      </c>
      <c r="O262" s="9">
        <v>224</v>
      </c>
      <c r="P262" s="9">
        <v>234</v>
      </c>
      <c r="Q262" s="9">
        <v>56</v>
      </c>
      <c r="R262" s="9">
        <f t="shared" ref="R262:U262" si="352">R261</f>
        <v>7</v>
      </c>
      <c r="S262" s="9">
        <f t="shared" si="352"/>
        <v>9</v>
      </c>
      <c r="T262" s="9">
        <f t="shared" si="352"/>
        <v>0</v>
      </c>
      <c r="U262" s="10">
        <f t="shared" si="352"/>
        <v>0</v>
      </c>
    </row>
    <row r="263" spans="1:21" x14ac:dyDescent="0.2">
      <c r="A263" s="8" t="s">
        <v>54</v>
      </c>
      <c r="B263" s="9" t="str">
        <f t="shared" si="344"/>
        <v>Threaded Cane +8</v>
      </c>
      <c r="C263" s="9">
        <f t="shared" si="345"/>
        <v>134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 t="s">
        <v>72</v>
      </c>
      <c r="K263" s="9" t="s">
        <v>55</v>
      </c>
      <c r="L263" s="9" t="s">
        <v>24</v>
      </c>
      <c r="M263" s="9" t="s">
        <v>61</v>
      </c>
      <c r="N263" s="9">
        <v>223</v>
      </c>
      <c r="O263" s="9">
        <v>224</v>
      </c>
      <c r="P263" s="9">
        <v>234</v>
      </c>
      <c r="Q263" s="9">
        <v>59</v>
      </c>
      <c r="R263" s="9">
        <f t="shared" ref="R263:U263" si="353">R262</f>
        <v>7</v>
      </c>
      <c r="S263" s="9">
        <f t="shared" si="353"/>
        <v>9</v>
      </c>
      <c r="T263" s="9">
        <f t="shared" si="353"/>
        <v>0</v>
      </c>
      <c r="U263" s="10">
        <f t="shared" si="353"/>
        <v>0</v>
      </c>
    </row>
    <row r="264" spans="1:21" x14ac:dyDescent="0.2">
      <c r="A264" s="8" t="s">
        <v>58</v>
      </c>
      <c r="B264" s="9" t="str">
        <f t="shared" si="344"/>
        <v>Threaded Cane +9</v>
      </c>
      <c r="C264" s="9">
        <f t="shared" si="345"/>
        <v>141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 t="s">
        <v>75</v>
      </c>
      <c r="K264" s="9" t="s">
        <v>59</v>
      </c>
      <c r="L264" s="9" t="s">
        <v>24</v>
      </c>
      <c r="M264" s="9" t="s">
        <v>27</v>
      </c>
      <c r="N264" s="9">
        <v>223</v>
      </c>
      <c r="O264" s="9">
        <v>224</v>
      </c>
      <c r="P264" s="9">
        <v>234</v>
      </c>
      <c r="Q264" s="9">
        <v>62</v>
      </c>
      <c r="R264" s="9">
        <f t="shared" ref="R264:U264" si="354">R263</f>
        <v>7</v>
      </c>
      <c r="S264" s="9">
        <f t="shared" si="354"/>
        <v>9</v>
      </c>
      <c r="T264" s="9">
        <f t="shared" si="354"/>
        <v>0</v>
      </c>
      <c r="U264" s="10">
        <f t="shared" si="354"/>
        <v>0</v>
      </c>
    </row>
    <row r="265" spans="1:21" x14ac:dyDescent="0.2">
      <c r="A265" s="11" t="s">
        <v>62</v>
      </c>
      <c r="B265" s="9" t="str">
        <f t="shared" si="344"/>
        <v>Threaded Cane +10</v>
      </c>
      <c r="C265" s="9">
        <v>156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 t="s">
        <v>77</v>
      </c>
      <c r="K265" s="12" t="s">
        <v>63</v>
      </c>
      <c r="L265" s="12" t="s">
        <v>24</v>
      </c>
      <c r="M265" s="12" t="s">
        <v>96</v>
      </c>
      <c r="N265" s="12">
        <v>223</v>
      </c>
      <c r="O265" s="12">
        <v>224</v>
      </c>
      <c r="P265" s="12">
        <v>234</v>
      </c>
      <c r="Q265" s="12">
        <v>65</v>
      </c>
      <c r="R265" s="12">
        <f t="shared" ref="R265:U265" si="355">R264</f>
        <v>7</v>
      </c>
      <c r="S265" s="12">
        <f t="shared" si="355"/>
        <v>9</v>
      </c>
      <c r="T265" s="12">
        <f t="shared" si="355"/>
        <v>0</v>
      </c>
      <c r="U265" s="13">
        <f t="shared" si="355"/>
        <v>0</v>
      </c>
    </row>
    <row r="266" spans="1:21" x14ac:dyDescent="0.2">
      <c r="A266" s="4" t="s">
        <v>20</v>
      </c>
      <c r="B266" s="5" t="s">
        <v>171</v>
      </c>
      <c r="C266" s="5">
        <v>80</v>
      </c>
      <c r="D266" s="5">
        <v>0</v>
      </c>
      <c r="E266" s="5">
        <v>0</v>
      </c>
      <c r="F266" s="5">
        <v>0</v>
      </c>
      <c r="G266" s="5">
        <v>40</v>
      </c>
      <c r="H266" s="5">
        <v>0</v>
      </c>
      <c r="I266" s="5">
        <v>0</v>
      </c>
      <c r="J266" s="5" t="s">
        <v>33</v>
      </c>
      <c r="K266" s="5" t="s">
        <v>23</v>
      </c>
      <c r="L266" s="5" t="s">
        <v>24</v>
      </c>
      <c r="M266" s="5" t="s">
        <v>81</v>
      </c>
      <c r="N266" s="5">
        <v>224</v>
      </c>
      <c r="O266" s="5">
        <v>223</v>
      </c>
      <c r="P266" s="9">
        <v>234</v>
      </c>
      <c r="Q266" s="5">
        <v>45</v>
      </c>
      <c r="R266" s="6">
        <v>12</v>
      </c>
      <c r="S266" s="6">
        <v>8</v>
      </c>
      <c r="T266" s="6">
        <v>0</v>
      </c>
      <c r="U266" s="7">
        <v>0</v>
      </c>
    </row>
    <row r="267" spans="1:21" x14ac:dyDescent="0.2">
      <c r="A267" s="8" t="s">
        <v>26</v>
      </c>
      <c r="B267" s="9" t="str">
        <f t="shared" ref="B267:B276" si="356">B$266 &amp; " +" &amp; A267</f>
        <v>Tonitrus +1</v>
      </c>
      <c r="C267" s="9">
        <f t="shared" ref="C267:C276" si="357">C266+8</f>
        <v>88</v>
      </c>
      <c r="D267" s="9">
        <v>0</v>
      </c>
      <c r="E267" s="9">
        <v>0</v>
      </c>
      <c r="F267" s="9">
        <v>0</v>
      </c>
      <c r="G267" s="9">
        <f t="shared" ref="G267:G276" si="358">G266+4</f>
        <v>44</v>
      </c>
      <c r="H267" s="9">
        <v>0</v>
      </c>
      <c r="I267" s="9">
        <v>0</v>
      </c>
      <c r="J267" s="9" t="s">
        <v>37</v>
      </c>
      <c r="K267" s="9" t="s">
        <v>28</v>
      </c>
      <c r="L267" s="9" t="s">
        <v>24</v>
      </c>
      <c r="M267" s="9" t="s">
        <v>82</v>
      </c>
      <c r="N267" s="9">
        <v>224</v>
      </c>
      <c r="O267" s="9">
        <v>223</v>
      </c>
      <c r="P267" s="9">
        <v>234</v>
      </c>
      <c r="Q267" s="9">
        <f t="shared" ref="Q267:Q276" si="359">Q266+2</f>
        <v>47</v>
      </c>
      <c r="R267" s="9">
        <f t="shared" ref="R267:U267" si="360">R266</f>
        <v>12</v>
      </c>
      <c r="S267" s="9">
        <f t="shared" si="360"/>
        <v>8</v>
      </c>
      <c r="T267" s="9">
        <f t="shared" si="360"/>
        <v>0</v>
      </c>
      <c r="U267" s="10">
        <f t="shared" si="360"/>
        <v>0</v>
      </c>
    </row>
    <row r="268" spans="1:21" x14ac:dyDescent="0.2">
      <c r="A268" s="8" t="s">
        <v>30</v>
      </c>
      <c r="B268" s="9" t="str">
        <f t="shared" si="356"/>
        <v>Tonitrus +2</v>
      </c>
      <c r="C268" s="9">
        <f t="shared" si="357"/>
        <v>96</v>
      </c>
      <c r="D268" s="9">
        <v>0</v>
      </c>
      <c r="E268" s="9">
        <v>0</v>
      </c>
      <c r="F268" s="9">
        <v>0</v>
      </c>
      <c r="G268" s="9">
        <f t="shared" si="358"/>
        <v>48</v>
      </c>
      <c r="H268" s="9">
        <v>0</v>
      </c>
      <c r="I268" s="9">
        <v>0</v>
      </c>
      <c r="J268" s="9" t="s">
        <v>89</v>
      </c>
      <c r="K268" s="9" t="s">
        <v>32</v>
      </c>
      <c r="L268" s="9" t="s">
        <v>24</v>
      </c>
      <c r="M268" s="9" t="s">
        <v>87</v>
      </c>
      <c r="N268" s="9">
        <v>224</v>
      </c>
      <c r="O268" s="9">
        <v>223</v>
      </c>
      <c r="P268" s="9">
        <v>234</v>
      </c>
      <c r="Q268" s="9">
        <f t="shared" si="359"/>
        <v>49</v>
      </c>
      <c r="R268" s="9">
        <f t="shared" ref="R268:U268" si="361">R267</f>
        <v>12</v>
      </c>
      <c r="S268" s="9">
        <f t="shared" si="361"/>
        <v>8</v>
      </c>
      <c r="T268" s="9">
        <f t="shared" si="361"/>
        <v>0</v>
      </c>
      <c r="U268" s="10">
        <f t="shared" si="361"/>
        <v>0</v>
      </c>
    </row>
    <row r="269" spans="1:21" x14ac:dyDescent="0.2">
      <c r="A269" s="8" t="s">
        <v>34</v>
      </c>
      <c r="B269" s="9" t="str">
        <f t="shared" si="356"/>
        <v>Tonitrus +3</v>
      </c>
      <c r="C269" s="9">
        <f t="shared" si="357"/>
        <v>104</v>
      </c>
      <c r="D269" s="9">
        <v>0</v>
      </c>
      <c r="E269" s="9">
        <v>0</v>
      </c>
      <c r="F269" s="9">
        <v>0</v>
      </c>
      <c r="G269" s="9">
        <f t="shared" si="358"/>
        <v>52</v>
      </c>
      <c r="H269" s="9">
        <v>0</v>
      </c>
      <c r="I269" s="9">
        <v>0</v>
      </c>
      <c r="J269" s="9" t="s">
        <v>136</v>
      </c>
      <c r="K269" s="9" t="s">
        <v>36</v>
      </c>
      <c r="L269" s="9" t="s">
        <v>24</v>
      </c>
      <c r="M269" s="9" t="s">
        <v>70</v>
      </c>
      <c r="N269" s="9">
        <v>224</v>
      </c>
      <c r="O269" s="9">
        <v>223</v>
      </c>
      <c r="P269" s="9">
        <v>234</v>
      </c>
      <c r="Q269" s="9">
        <f t="shared" si="359"/>
        <v>51</v>
      </c>
      <c r="R269" s="9">
        <f t="shared" ref="R269:U269" si="362">R268</f>
        <v>12</v>
      </c>
      <c r="S269" s="9">
        <f t="shared" si="362"/>
        <v>8</v>
      </c>
      <c r="T269" s="9">
        <f t="shared" si="362"/>
        <v>0</v>
      </c>
      <c r="U269" s="10">
        <f t="shared" si="362"/>
        <v>0</v>
      </c>
    </row>
    <row r="270" spans="1:21" x14ac:dyDescent="0.2">
      <c r="A270" s="8" t="s">
        <v>38</v>
      </c>
      <c r="B270" s="9" t="str">
        <f t="shared" si="356"/>
        <v>Tonitrus +4</v>
      </c>
      <c r="C270" s="9">
        <f t="shared" si="357"/>
        <v>112</v>
      </c>
      <c r="D270" s="9">
        <v>0</v>
      </c>
      <c r="E270" s="9">
        <v>0</v>
      </c>
      <c r="F270" s="9">
        <v>0</v>
      </c>
      <c r="G270" s="9">
        <f t="shared" si="358"/>
        <v>56</v>
      </c>
      <c r="H270" s="9">
        <v>0</v>
      </c>
      <c r="I270" s="9">
        <v>0</v>
      </c>
      <c r="J270" s="9" t="s">
        <v>137</v>
      </c>
      <c r="K270" s="9" t="s">
        <v>40</v>
      </c>
      <c r="L270" s="9" t="s">
        <v>24</v>
      </c>
      <c r="M270" s="9" t="s">
        <v>73</v>
      </c>
      <c r="N270" s="9">
        <v>224</v>
      </c>
      <c r="O270" s="9">
        <v>223</v>
      </c>
      <c r="P270" s="9">
        <v>234</v>
      </c>
      <c r="Q270" s="9">
        <f t="shared" si="359"/>
        <v>53</v>
      </c>
      <c r="R270" s="9">
        <f t="shared" ref="R270:U270" si="363">R269</f>
        <v>12</v>
      </c>
      <c r="S270" s="9">
        <f t="shared" si="363"/>
        <v>8</v>
      </c>
      <c r="T270" s="9">
        <f t="shared" si="363"/>
        <v>0</v>
      </c>
      <c r="U270" s="10">
        <f t="shared" si="363"/>
        <v>0</v>
      </c>
    </row>
    <row r="271" spans="1:21" x14ac:dyDescent="0.2">
      <c r="A271" s="8" t="s">
        <v>42</v>
      </c>
      <c r="B271" s="9" t="str">
        <f t="shared" si="356"/>
        <v>Tonitrus +5</v>
      </c>
      <c r="C271" s="9">
        <f t="shared" si="357"/>
        <v>120</v>
      </c>
      <c r="D271" s="9">
        <v>0</v>
      </c>
      <c r="E271" s="9">
        <v>0</v>
      </c>
      <c r="F271" s="9">
        <v>0</v>
      </c>
      <c r="G271" s="9">
        <f t="shared" si="358"/>
        <v>60</v>
      </c>
      <c r="H271" s="9">
        <v>0</v>
      </c>
      <c r="I271" s="9">
        <v>0</v>
      </c>
      <c r="J271" s="9" t="s">
        <v>91</v>
      </c>
      <c r="K271" s="9" t="s">
        <v>44</v>
      </c>
      <c r="L271" s="9" t="s">
        <v>24</v>
      </c>
      <c r="M271" s="9" t="s">
        <v>25</v>
      </c>
      <c r="N271" s="9">
        <v>224</v>
      </c>
      <c r="O271" s="9">
        <v>223</v>
      </c>
      <c r="P271" s="9">
        <v>234</v>
      </c>
      <c r="Q271" s="9">
        <f t="shared" si="359"/>
        <v>55</v>
      </c>
      <c r="R271" s="9">
        <f t="shared" ref="R271:U271" si="364">R270</f>
        <v>12</v>
      </c>
      <c r="S271" s="9">
        <f t="shared" si="364"/>
        <v>8</v>
      </c>
      <c r="T271" s="9">
        <f t="shared" si="364"/>
        <v>0</v>
      </c>
      <c r="U271" s="10">
        <f t="shared" si="364"/>
        <v>0</v>
      </c>
    </row>
    <row r="272" spans="1:21" x14ac:dyDescent="0.2">
      <c r="A272" s="8" t="s">
        <v>46</v>
      </c>
      <c r="B272" s="9" t="str">
        <f t="shared" si="356"/>
        <v>Tonitrus +6</v>
      </c>
      <c r="C272" s="9">
        <f t="shared" si="357"/>
        <v>128</v>
      </c>
      <c r="D272" s="9">
        <v>0</v>
      </c>
      <c r="E272" s="9">
        <v>0</v>
      </c>
      <c r="F272" s="9">
        <v>0</v>
      </c>
      <c r="G272" s="9">
        <f t="shared" si="358"/>
        <v>64</v>
      </c>
      <c r="H272" s="9">
        <v>0</v>
      </c>
      <c r="I272" s="9">
        <v>0</v>
      </c>
      <c r="J272" s="9" t="s">
        <v>118</v>
      </c>
      <c r="K272" s="9" t="s">
        <v>48</v>
      </c>
      <c r="L272" s="9" t="s">
        <v>24</v>
      </c>
      <c r="M272" s="9" t="s">
        <v>68</v>
      </c>
      <c r="N272" s="9">
        <v>224</v>
      </c>
      <c r="O272" s="9">
        <v>223</v>
      </c>
      <c r="P272" s="9">
        <v>234</v>
      </c>
      <c r="Q272" s="9">
        <f t="shared" si="359"/>
        <v>57</v>
      </c>
      <c r="R272" s="9">
        <f t="shared" ref="R272:U272" si="365">R271</f>
        <v>12</v>
      </c>
      <c r="S272" s="9">
        <f t="shared" si="365"/>
        <v>8</v>
      </c>
      <c r="T272" s="9">
        <f t="shared" si="365"/>
        <v>0</v>
      </c>
      <c r="U272" s="10">
        <f t="shared" si="365"/>
        <v>0</v>
      </c>
    </row>
    <row r="273" spans="1:21" x14ac:dyDescent="0.2">
      <c r="A273" s="8" t="s">
        <v>50</v>
      </c>
      <c r="B273" s="9" t="str">
        <f t="shared" si="356"/>
        <v>Tonitrus +7</v>
      </c>
      <c r="C273" s="9">
        <f t="shared" si="357"/>
        <v>136</v>
      </c>
      <c r="D273" s="9">
        <v>0</v>
      </c>
      <c r="E273" s="9">
        <v>0</v>
      </c>
      <c r="F273" s="9">
        <v>0</v>
      </c>
      <c r="G273" s="9">
        <f t="shared" si="358"/>
        <v>68</v>
      </c>
      <c r="H273" s="9">
        <v>0</v>
      </c>
      <c r="I273" s="9">
        <v>0</v>
      </c>
      <c r="J273" s="9" t="s">
        <v>119</v>
      </c>
      <c r="K273" s="9" t="s">
        <v>52</v>
      </c>
      <c r="L273" s="9" t="s">
        <v>24</v>
      </c>
      <c r="M273" s="9" t="s">
        <v>71</v>
      </c>
      <c r="N273" s="9">
        <v>224</v>
      </c>
      <c r="O273" s="9">
        <v>223</v>
      </c>
      <c r="P273" s="9">
        <v>234</v>
      </c>
      <c r="Q273" s="9">
        <f t="shared" si="359"/>
        <v>59</v>
      </c>
      <c r="R273" s="9">
        <f t="shared" ref="R273:U273" si="366">R272</f>
        <v>12</v>
      </c>
      <c r="S273" s="9">
        <f t="shared" si="366"/>
        <v>8</v>
      </c>
      <c r="T273" s="9">
        <f t="shared" si="366"/>
        <v>0</v>
      </c>
      <c r="U273" s="10">
        <f t="shared" si="366"/>
        <v>0</v>
      </c>
    </row>
    <row r="274" spans="1:21" x14ac:dyDescent="0.2">
      <c r="A274" s="8" t="s">
        <v>54</v>
      </c>
      <c r="B274" s="9" t="str">
        <f t="shared" si="356"/>
        <v>Tonitrus +8</v>
      </c>
      <c r="C274" s="9">
        <f t="shared" si="357"/>
        <v>144</v>
      </c>
      <c r="D274" s="9">
        <v>0</v>
      </c>
      <c r="E274" s="9">
        <v>0</v>
      </c>
      <c r="F274" s="9">
        <v>0</v>
      </c>
      <c r="G274" s="9">
        <f t="shared" si="358"/>
        <v>72</v>
      </c>
      <c r="H274" s="9">
        <v>0</v>
      </c>
      <c r="I274" s="9">
        <v>0</v>
      </c>
      <c r="J274" s="9" t="s">
        <v>61</v>
      </c>
      <c r="K274" s="9" t="s">
        <v>56</v>
      </c>
      <c r="L274" s="9" t="s">
        <v>24</v>
      </c>
      <c r="M274" s="9" t="s">
        <v>74</v>
      </c>
      <c r="N274" s="9">
        <v>224</v>
      </c>
      <c r="O274" s="9">
        <v>223</v>
      </c>
      <c r="P274" s="9">
        <v>234</v>
      </c>
      <c r="Q274" s="9">
        <f t="shared" si="359"/>
        <v>61</v>
      </c>
      <c r="R274" s="9">
        <f t="shared" ref="R274:U274" si="367">R273</f>
        <v>12</v>
      </c>
      <c r="S274" s="9">
        <f t="shared" si="367"/>
        <v>8</v>
      </c>
      <c r="T274" s="9">
        <f t="shared" si="367"/>
        <v>0</v>
      </c>
      <c r="U274" s="10">
        <f t="shared" si="367"/>
        <v>0</v>
      </c>
    </row>
    <row r="275" spans="1:21" x14ac:dyDescent="0.2">
      <c r="A275" s="8" t="s">
        <v>58</v>
      </c>
      <c r="B275" s="9" t="str">
        <f t="shared" si="356"/>
        <v>Tonitrus +9</v>
      </c>
      <c r="C275" s="9">
        <f t="shared" si="357"/>
        <v>152</v>
      </c>
      <c r="D275" s="9">
        <v>0</v>
      </c>
      <c r="E275" s="9">
        <v>0</v>
      </c>
      <c r="F275" s="9">
        <v>0</v>
      </c>
      <c r="G275" s="9">
        <f t="shared" si="358"/>
        <v>76</v>
      </c>
      <c r="H275" s="9">
        <v>0</v>
      </c>
      <c r="I275" s="9">
        <v>0</v>
      </c>
      <c r="J275" s="9" t="s">
        <v>27</v>
      </c>
      <c r="K275" s="9" t="s">
        <v>60</v>
      </c>
      <c r="L275" s="9" t="s">
        <v>24</v>
      </c>
      <c r="M275" s="9" t="s">
        <v>37</v>
      </c>
      <c r="N275" s="9">
        <v>224</v>
      </c>
      <c r="O275" s="9">
        <v>223</v>
      </c>
      <c r="P275" s="9">
        <v>234</v>
      </c>
      <c r="Q275" s="9">
        <f t="shared" si="359"/>
        <v>63</v>
      </c>
      <c r="R275" s="9">
        <f t="shared" ref="R275:U275" si="368">R274</f>
        <v>12</v>
      </c>
      <c r="S275" s="9">
        <f t="shared" si="368"/>
        <v>8</v>
      </c>
      <c r="T275" s="9">
        <f t="shared" si="368"/>
        <v>0</v>
      </c>
      <c r="U275" s="10">
        <f t="shared" si="368"/>
        <v>0</v>
      </c>
    </row>
    <row r="276" spans="1:21" x14ac:dyDescent="0.2">
      <c r="A276" s="11" t="s">
        <v>62</v>
      </c>
      <c r="B276" s="19" t="str">
        <f t="shared" si="356"/>
        <v>Tonitrus +10</v>
      </c>
      <c r="C276" s="9">
        <f t="shared" si="357"/>
        <v>160</v>
      </c>
      <c r="D276" s="12">
        <v>0</v>
      </c>
      <c r="E276" s="12">
        <v>0</v>
      </c>
      <c r="F276" s="12">
        <v>0</v>
      </c>
      <c r="G276" s="9">
        <f t="shared" si="358"/>
        <v>80</v>
      </c>
      <c r="H276" s="12">
        <v>0</v>
      </c>
      <c r="I276" s="12">
        <v>0</v>
      </c>
      <c r="J276" s="12" t="s">
        <v>96</v>
      </c>
      <c r="K276" s="12" t="s">
        <v>64</v>
      </c>
      <c r="L276" s="12" t="s">
        <v>24</v>
      </c>
      <c r="M276" s="12" t="s">
        <v>89</v>
      </c>
      <c r="N276" s="12">
        <v>224</v>
      </c>
      <c r="O276" s="12">
        <v>223</v>
      </c>
      <c r="P276" s="12">
        <v>234</v>
      </c>
      <c r="Q276" s="9">
        <f t="shared" si="359"/>
        <v>65</v>
      </c>
      <c r="R276" s="12">
        <f t="shared" ref="R276:U276" si="369">R275</f>
        <v>12</v>
      </c>
      <c r="S276" s="12">
        <f t="shared" si="369"/>
        <v>8</v>
      </c>
      <c r="T276" s="12">
        <f t="shared" si="369"/>
        <v>0</v>
      </c>
      <c r="U276" s="13">
        <f t="shared" si="369"/>
        <v>0</v>
      </c>
    </row>
    <row r="277" spans="1:21" x14ac:dyDescent="0.2">
      <c r="A277" s="4" t="s">
        <v>20</v>
      </c>
      <c r="B277" s="5" t="s">
        <v>172</v>
      </c>
      <c r="C277" s="5">
        <v>95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 t="s">
        <v>94</v>
      </c>
      <c r="K277" s="5" t="s">
        <v>44</v>
      </c>
      <c r="L277" s="5" t="s">
        <v>24</v>
      </c>
      <c r="M277" s="5" t="s">
        <v>89</v>
      </c>
      <c r="N277" s="5">
        <v>223</v>
      </c>
      <c r="O277" s="5">
        <v>224</v>
      </c>
      <c r="P277" s="9">
        <v>234</v>
      </c>
      <c r="Q277" s="5">
        <v>60</v>
      </c>
      <c r="R277" s="6">
        <v>18</v>
      </c>
      <c r="S277" s="6">
        <v>12</v>
      </c>
      <c r="T277" s="6">
        <v>0</v>
      </c>
      <c r="U277" s="7">
        <v>0</v>
      </c>
    </row>
    <row r="278" spans="1:21" x14ac:dyDescent="0.2">
      <c r="A278" s="8" t="s">
        <v>26</v>
      </c>
      <c r="B278" s="9" t="str">
        <f t="shared" ref="B278:B287" si="370">B$277 &amp; " +" &amp; A278</f>
        <v>Whirligig Saw +1</v>
      </c>
      <c r="C278" s="9">
        <f t="shared" ref="C278:C286" si="371">C277+9</f>
        <v>104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 t="s">
        <v>104</v>
      </c>
      <c r="K278" s="9" t="s">
        <v>48</v>
      </c>
      <c r="L278" s="9" t="s">
        <v>24</v>
      </c>
      <c r="M278" s="9" t="s">
        <v>45</v>
      </c>
      <c r="N278" s="9">
        <v>223</v>
      </c>
      <c r="O278" s="9">
        <v>224</v>
      </c>
      <c r="P278" s="9">
        <v>234</v>
      </c>
      <c r="Q278" s="9">
        <f t="shared" ref="Q278:Q286" si="372">Q277+6</f>
        <v>66</v>
      </c>
      <c r="R278" s="9">
        <f t="shared" ref="R278:U278" si="373">R277</f>
        <v>18</v>
      </c>
      <c r="S278" s="9">
        <f t="shared" si="373"/>
        <v>12</v>
      </c>
      <c r="T278" s="9">
        <f t="shared" si="373"/>
        <v>0</v>
      </c>
      <c r="U278" s="10">
        <f t="shared" si="373"/>
        <v>0</v>
      </c>
    </row>
    <row r="279" spans="1:21" x14ac:dyDescent="0.2">
      <c r="A279" s="8" t="s">
        <v>30</v>
      </c>
      <c r="B279" s="9" t="str">
        <f t="shared" si="370"/>
        <v>Whirligig Saw +2</v>
      </c>
      <c r="C279" s="9">
        <f t="shared" si="371"/>
        <v>113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 t="s">
        <v>47</v>
      </c>
      <c r="K279" s="9" t="s">
        <v>52</v>
      </c>
      <c r="L279" s="9" t="s">
        <v>24</v>
      </c>
      <c r="M279" s="9" t="s">
        <v>91</v>
      </c>
      <c r="N279" s="9">
        <v>223</v>
      </c>
      <c r="O279" s="9">
        <v>224</v>
      </c>
      <c r="P279" s="9">
        <v>234</v>
      </c>
      <c r="Q279" s="9">
        <f t="shared" si="372"/>
        <v>72</v>
      </c>
      <c r="R279" s="9">
        <f t="shared" ref="R279:U279" si="374">R278</f>
        <v>18</v>
      </c>
      <c r="S279" s="9">
        <f t="shared" si="374"/>
        <v>12</v>
      </c>
      <c r="T279" s="9">
        <f t="shared" si="374"/>
        <v>0</v>
      </c>
      <c r="U279" s="10">
        <f t="shared" si="374"/>
        <v>0</v>
      </c>
    </row>
    <row r="280" spans="1:21" x14ac:dyDescent="0.2">
      <c r="A280" s="8" t="s">
        <v>34</v>
      </c>
      <c r="B280" s="9" t="str">
        <f t="shared" si="370"/>
        <v>Whirligig Saw +3</v>
      </c>
      <c r="C280" s="9">
        <f t="shared" si="371"/>
        <v>122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 t="s">
        <v>106</v>
      </c>
      <c r="K280" s="9" t="s">
        <v>56</v>
      </c>
      <c r="L280" s="9" t="s">
        <v>24</v>
      </c>
      <c r="M280" s="9" t="s">
        <v>118</v>
      </c>
      <c r="N280" s="9">
        <v>223</v>
      </c>
      <c r="O280" s="9">
        <v>224</v>
      </c>
      <c r="P280" s="9">
        <v>234</v>
      </c>
      <c r="Q280" s="9">
        <f t="shared" si="372"/>
        <v>78</v>
      </c>
      <c r="R280" s="9">
        <f t="shared" ref="R280:U280" si="375">R279</f>
        <v>18</v>
      </c>
      <c r="S280" s="9">
        <f t="shared" si="375"/>
        <v>12</v>
      </c>
      <c r="T280" s="9">
        <f t="shared" si="375"/>
        <v>0</v>
      </c>
      <c r="U280" s="10">
        <f t="shared" si="375"/>
        <v>0</v>
      </c>
    </row>
    <row r="281" spans="1:21" x14ac:dyDescent="0.2">
      <c r="A281" s="8" t="s">
        <v>38</v>
      </c>
      <c r="B281" s="9" t="str">
        <f t="shared" si="370"/>
        <v>Whirligig Saw +4</v>
      </c>
      <c r="C281" s="9">
        <f t="shared" si="371"/>
        <v>131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 t="s">
        <v>108</v>
      </c>
      <c r="K281" s="9" t="s">
        <v>60</v>
      </c>
      <c r="L281" s="9" t="s">
        <v>24</v>
      </c>
      <c r="M281" s="9" t="s">
        <v>22</v>
      </c>
      <c r="N281" s="9">
        <v>223</v>
      </c>
      <c r="O281" s="9">
        <v>224</v>
      </c>
      <c r="P281" s="9">
        <v>234</v>
      </c>
      <c r="Q281" s="9">
        <f t="shared" si="372"/>
        <v>84</v>
      </c>
      <c r="R281" s="9">
        <f t="shared" ref="R281:U281" si="376">R280</f>
        <v>18</v>
      </c>
      <c r="S281" s="9">
        <f t="shared" si="376"/>
        <v>12</v>
      </c>
      <c r="T281" s="9">
        <f t="shared" si="376"/>
        <v>0</v>
      </c>
      <c r="U281" s="10">
        <f t="shared" si="376"/>
        <v>0</v>
      </c>
    </row>
    <row r="282" spans="1:21" x14ac:dyDescent="0.2">
      <c r="A282" s="8" t="s">
        <v>42</v>
      </c>
      <c r="B282" s="9" t="str">
        <f t="shared" si="370"/>
        <v>Whirligig Saw +5</v>
      </c>
      <c r="C282" s="9">
        <f t="shared" si="371"/>
        <v>140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 t="s">
        <v>63</v>
      </c>
      <c r="K282" s="9" t="s">
        <v>64</v>
      </c>
      <c r="L282" s="9" t="s">
        <v>24</v>
      </c>
      <c r="M282" s="9" t="s">
        <v>27</v>
      </c>
      <c r="N282" s="9">
        <v>223</v>
      </c>
      <c r="O282" s="9">
        <v>224</v>
      </c>
      <c r="P282" s="9">
        <v>234</v>
      </c>
      <c r="Q282" s="9">
        <f t="shared" si="372"/>
        <v>90</v>
      </c>
      <c r="R282" s="9">
        <f t="shared" ref="R282:U282" si="377">R281</f>
        <v>18</v>
      </c>
      <c r="S282" s="9">
        <f t="shared" si="377"/>
        <v>12</v>
      </c>
      <c r="T282" s="9">
        <f t="shared" si="377"/>
        <v>0</v>
      </c>
      <c r="U282" s="10">
        <f t="shared" si="377"/>
        <v>0</v>
      </c>
    </row>
    <row r="283" spans="1:21" x14ac:dyDescent="0.2">
      <c r="A283" s="8" t="s">
        <v>46</v>
      </c>
      <c r="B283" s="9" t="str">
        <f t="shared" si="370"/>
        <v>Whirligig Saw +6</v>
      </c>
      <c r="C283" s="9">
        <f t="shared" si="371"/>
        <v>149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 t="s">
        <v>109</v>
      </c>
      <c r="K283" s="9" t="s">
        <v>69</v>
      </c>
      <c r="L283" s="9" t="s">
        <v>24</v>
      </c>
      <c r="M283" s="9" t="s">
        <v>31</v>
      </c>
      <c r="N283" s="9">
        <v>223</v>
      </c>
      <c r="O283" s="9">
        <v>224</v>
      </c>
      <c r="P283" s="9">
        <v>234</v>
      </c>
      <c r="Q283" s="9">
        <f t="shared" si="372"/>
        <v>96</v>
      </c>
      <c r="R283" s="9">
        <f t="shared" ref="R283:U283" si="378">R282</f>
        <v>18</v>
      </c>
      <c r="S283" s="9">
        <f t="shared" si="378"/>
        <v>12</v>
      </c>
      <c r="T283" s="9">
        <f t="shared" si="378"/>
        <v>0</v>
      </c>
      <c r="U283" s="10">
        <f t="shared" si="378"/>
        <v>0</v>
      </c>
    </row>
    <row r="284" spans="1:21" x14ac:dyDescent="0.2">
      <c r="A284" s="8" t="s">
        <v>50</v>
      </c>
      <c r="B284" s="9" t="str">
        <f t="shared" si="370"/>
        <v>Whirligig Saw +7</v>
      </c>
      <c r="C284" s="9">
        <f t="shared" si="371"/>
        <v>158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 t="s">
        <v>111</v>
      </c>
      <c r="K284" s="9" t="s">
        <v>72</v>
      </c>
      <c r="L284" s="9" t="s">
        <v>24</v>
      </c>
      <c r="M284" s="9" t="s">
        <v>105</v>
      </c>
      <c r="N284" s="9">
        <v>223</v>
      </c>
      <c r="O284" s="9">
        <v>224</v>
      </c>
      <c r="P284" s="9">
        <v>234</v>
      </c>
      <c r="Q284" s="9">
        <f t="shared" si="372"/>
        <v>102</v>
      </c>
      <c r="R284" s="9">
        <f t="shared" ref="R284:U284" si="379">R283</f>
        <v>18</v>
      </c>
      <c r="S284" s="9">
        <f t="shared" si="379"/>
        <v>12</v>
      </c>
      <c r="T284" s="9">
        <f t="shared" si="379"/>
        <v>0</v>
      </c>
      <c r="U284" s="10">
        <f t="shared" si="379"/>
        <v>0</v>
      </c>
    </row>
    <row r="285" spans="1:21" x14ac:dyDescent="0.2">
      <c r="A285" s="8" t="s">
        <v>54</v>
      </c>
      <c r="B285" s="9" t="str">
        <f t="shared" si="370"/>
        <v>Whirligig Saw +8</v>
      </c>
      <c r="C285" s="9">
        <f t="shared" si="371"/>
        <v>167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15" t="s">
        <v>113</v>
      </c>
      <c r="K285" s="9" t="s">
        <v>75</v>
      </c>
      <c r="L285" s="9" t="s">
        <v>24</v>
      </c>
      <c r="M285" s="9" t="s">
        <v>122</v>
      </c>
      <c r="N285" s="9">
        <v>223</v>
      </c>
      <c r="O285" s="9">
        <v>224</v>
      </c>
      <c r="P285" s="9">
        <v>234</v>
      </c>
      <c r="Q285" s="9">
        <f t="shared" si="372"/>
        <v>108</v>
      </c>
      <c r="R285" s="9">
        <f t="shared" ref="R285:U285" si="380">R284</f>
        <v>18</v>
      </c>
      <c r="S285" s="9">
        <f t="shared" si="380"/>
        <v>12</v>
      </c>
      <c r="T285" s="9">
        <f t="shared" si="380"/>
        <v>0</v>
      </c>
      <c r="U285" s="10">
        <f t="shared" si="380"/>
        <v>0</v>
      </c>
    </row>
    <row r="286" spans="1:21" x14ac:dyDescent="0.2">
      <c r="A286" s="8" t="s">
        <v>58</v>
      </c>
      <c r="B286" s="9" t="str">
        <f t="shared" si="370"/>
        <v>Whirligig Saw +9</v>
      </c>
      <c r="C286" s="9">
        <f t="shared" si="371"/>
        <v>176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15" t="s">
        <v>115</v>
      </c>
      <c r="K286" s="9" t="s">
        <v>77</v>
      </c>
      <c r="L286" s="9" t="s">
        <v>24</v>
      </c>
      <c r="M286" s="9" t="s">
        <v>104</v>
      </c>
      <c r="N286" s="9">
        <v>223</v>
      </c>
      <c r="O286" s="9">
        <v>224</v>
      </c>
      <c r="P286" s="9">
        <v>234</v>
      </c>
      <c r="Q286" s="9">
        <f t="shared" si="372"/>
        <v>114</v>
      </c>
      <c r="R286" s="9">
        <f t="shared" ref="R286:U286" si="381">R285</f>
        <v>18</v>
      </c>
      <c r="S286" s="9">
        <f t="shared" si="381"/>
        <v>12</v>
      </c>
      <c r="T286" s="9">
        <f t="shared" si="381"/>
        <v>0</v>
      </c>
      <c r="U286" s="10">
        <f t="shared" si="381"/>
        <v>0</v>
      </c>
    </row>
    <row r="287" spans="1:21" x14ac:dyDescent="0.2">
      <c r="A287" s="11" t="s">
        <v>62</v>
      </c>
      <c r="B287" s="12" t="str">
        <f t="shared" si="370"/>
        <v>Whirligig Saw +10</v>
      </c>
      <c r="C287" s="12">
        <v>190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6" t="s">
        <v>102</v>
      </c>
      <c r="K287" s="12" t="s">
        <v>78</v>
      </c>
      <c r="L287" s="12" t="s">
        <v>24</v>
      </c>
      <c r="M287" s="12" t="s">
        <v>146</v>
      </c>
      <c r="N287" s="12">
        <v>223</v>
      </c>
      <c r="O287" s="12">
        <v>224</v>
      </c>
      <c r="P287" s="12">
        <v>234</v>
      </c>
      <c r="Q287" s="12">
        <v>120</v>
      </c>
      <c r="R287" s="12">
        <f t="shared" ref="R287:U287" si="382">R286</f>
        <v>18</v>
      </c>
      <c r="S287" s="12">
        <f t="shared" si="382"/>
        <v>12</v>
      </c>
      <c r="T287" s="12">
        <f t="shared" si="382"/>
        <v>0</v>
      </c>
      <c r="U287" s="13">
        <f t="shared" si="382"/>
        <v>0</v>
      </c>
    </row>
  </sheetData>
  <mergeCells count="7">
    <mergeCell ref="V104:AB104"/>
    <mergeCell ref="V105:AA105"/>
    <mergeCell ref="AA90:AB90"/>
    <mergeCell ref="AA91:AB91"/>
    <mergeCell ref="AA92:AB92"/>
    <mergeCell ref="V102:AE102"/>
    <mergeCell ref="W103:AB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44"/>
  <sheetViews>
    <sheetView workbookViewId="0">
      <selection activeCell="Q1" sqref="A1:Q1"/>
    </sheetView>
  </sheetViews>
  <sheetFormatPr defaultColWidth="12.5703125" defaultRowHeight="15.75" customHeight="1" x14ac:dyDescent="0.2"/>
  <cols>
    <col min="1" max="1" width="11.7109375" customWidth="1"/>
    <col min="2" max="2" width="24" customWidth="1"/>
    <col min="3" max="3" width="11.42578125" customWidth="1"/>
    <col min="4" max="4" width="9.5703125" customWidth="1"/>
    <col min="5" max="5" width="10.140625" customWidth="1"/>
    <col min="6" max="7" width="8.42578125" customWidth="1"/>
    <col min="8" max="8" width="9.7109375" customWidth="1"/>
    <col min="9" max="9" width="14" customWidth="1"/>
    <col min="10" max="10" width="12" customWidth="1"/>
    <col min="11" max="11" width="16" customWidth="1"/>
    <col min="12" max="12" width="12.85546875" customWidth="1"/>
    <col min="13" max="13" width="7.28515625" customWidth="1"/>
    <col min="14" max="14" width="11.5703125" customWidth="1"/>
    <col min="15" max="15" width="9" customWidth="1"/>
    <col min="16" max="16" width="13" customWidth="1"/>
    <col min="17" max="17" width="10.42578125" customWidth="1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449</v>
      </c>
      <c r="J1" s="3" t="s">
        <v>9</v>
      </c>
      <c r="K1" s="3" t="s">
        <v>10</v>
      </c>
      <c r="L1" s="3" t="s">
        <v>11</v>
      </c>
      <c r="M1" s="3" t="s">
        <v>173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2">
      <c r="A2" s="20">
        <v>0</v>
      </c>
      <c r="B2" s="6" t="s">
        <v>174</v>
      </c>
      <c r="C2" s="6">
        <v>0</v>
      </c>
      <c r="D2" s="6">
        <v>200</v>
      </c>
      <c r="E2" s="6">
        <v>0</v>
      </c>
      <c r="F2" s="6">
        <v>0</v>
      </c>
      <c r="G2" s="6">
        <v>0</v>
      </c>
      <c r="H2" s="6">
        <v>12</v>
      </c>
      <c r="I2" s="6">
        <v>0</v>
      </c>
      <c r="J2" s="6">
        <v>0</v>
      </c>
      <c r="K2" s="6">
        <v>0.1</v>
      </c>
      <c r="L2" s="6">
        <v>0</v>
      </c>
      <c r="M2" s="6">
        <v>0</v>
      </c>
      <c r="N2" s="6">
        <v>30</v>
      </c>
      <c r="O2" s="6">
        <v>13</v>
      </c>
      <c r="P2" s="6">
        <v>0</v>
      </c>
      <c r="Q2" s="21">
        <v>0</v>
      </c>
    </row>
    <row r="3" spans="1:17" x14ac:dyDescent="0.2">
      <c r="A3" s="22">
        <v>1</v>
      </c>
      <c r="B3" s="9" t="str">
        <f t="shared" ref="B3:B12" si="0">B$2 &amp; " +" &amp; A3</f>
        <v>Cannon +1</v>
      </c>
      <c r="C3" s="9">
        <v>0</v>
      </c>
      <c r="D3" s="9">
        <f t="shared" ref="D3:D11" si="1">D2+40</f>
        <v>240</v>
      </c>
      <c r="E3" s="9">
        <v>0</v>
      </c>
      <c r="F3" s="9">
        <v>0</v>
      </c>
      <c r="G3" s="9">
        <v>0</v>
      </c>
      <c r="H3" s="6">
        <v>12</v>
      </c>
      <c r="I3" s="9">
        <v>0</v>
      </c>
      <c r="J3" s="9">
        <v>0</v>
      </c>
      <c r="K3" s="9">
        <v>0.13</v>
      </c>
      <c r="L3" s="9">
        <v>0</v>
      </c>
      <c r="M3" s="9">
        <v>0</v>
      </c>
      <c r="N3" s="9">
        <v>30</v>
      </c>
      <c r="O3" s="9">
        <v>13</v>
      </c>
      <c r="P3" s="9">
        <v>0</v>
      </c>
      <c r="Q3" s="10">
        <v>0</v>
      </c>
    </row>
    <row r="4" spans="1:17" x14ac:dyDescent="0.2">
      <c r="A4" s="22">
        <v>2</v>
      </c>
      <c r="B4" s="9" t="str">
        <f t="shared" si="0"/>
        <v>Cannon +2</v>
      </c>
      <c r="C4" s="9">
        <v>0</v>
      </c>
      <c r="D4" s="9">
        <f t="shared" si="1"/>
        <v>280</v>
      </c>
      <c r="E4" s="9">
        <v>0</v>
      </c>
      <c r="F4" s="9">
        <v>0</v>
      </c>
      <c r="G4" s="9">
        <v>0</v>
      </c>
      <c r="H4" s="6">
        <v>12</v>
      </c>
      <c r="I4" s="9">
        <v>0</v>
      </c>
      <c r="J4" s="9">
        <v>0</v>
      </c>
      <c r="K4" s="9">
        <v>0.16</v>
      </c>
      <c r="L4" s="9">
        <v>0</v>
      </c>
      <c r="M4" s="9">
        <v>0</v>
      </c>
      <c r="N4" s="9">
        <v>30</v>
      </c>
      <c r="O4" s="9">
        <v>13</v>
      </c>
      <c r="P4" s="9">
        <v>0</v>
      </c>
      <c r="Q4" s="10">
        <v>0</v>
      </c>
    </row>
    <row r="5" spans="1:17" x14ac:dyDescent="0.2">
      <c r="A5" s="20">
        <v>3</v>
      </c>
      <c r="B5" s="9" t="str">
        <f t="shared" si="0"/>
        <v>Cannon +3</v>
      </c>
      <c r="C5" s="9">
        <v>0</v>
      </c>
      <c r="D5" s="9">
        <f t="shared" si="1"/>
        <v>320</v>
      </c>
      <c r="E5" s="9">
        <v>0</v>
      </c>
      <c r="F5" s="9">
        <v>0</v>
      </c>
      <c r="G5" s="9">
        <v>0</v>
      </c>
      <c r="H5" s="6">
        <v>12</v>
      </c>
      <c r="I5" s="9">
        <v>0</v>
      </c>
      <c r="J5" s="9">
        <v>0</v>
      </c>
      <c r="K5" s="9">
        <v>0.19</v>
      </c>
      <c r="L5" s="9">
        <v>0</v>
      </c>
      <c r="M5" s="9">
        <v>0</v>
      </c>
      <c r="N5" s="9">
        <v>30</v>
      </c>
      <c r="O5" s="9">
        <v>13</v>
      </c>
      <c r="P5" s="9">
        <v>0</v>
      </c>
      <c r="Q5" s="10">
        <v>0</v>
      </c>
    </row>
    <row r="6" spans="1:17" x14ac:dyDescent="0.2">
      <c r="A6" s="22">
        <v>4</v>
      </c>
      <c r="B6" s="9" t="str">
        <f t="shared" si="0"/>
        <v>Cannon +4</v>
      </c>
      <c r="C6" s="9">
        <v>0</v>
      </c>
      <c r="D6" s="9">
        <f t="shared" si="1"/>
        <v>360</v>
      </c>
      <c r="E6" s="9">
        <v>0</v>
      </c>
      <c r="F6" s="9">
        <v>0</v>
      </c>
      <c r="G6" s="9">
        <v>0</v>
      </c>
      <c r="H6" s="6">
        <v>12</v>
      </c>
      <c r="I6" s="9">
        <v>0</v>
      </c>
      <c r="J6" s="9">
        <v>0</v>
      </c>
      <c r="K6" s="9">
        <v>0.22</v>
      </c>
      <c r="L6" s="9">
        <v>0</v>
      </c>
      <c r="M6" s="9">
        <v>0</v>
      </c>
      <c r="N6" s="9">
        <v>30</v>
      </c>
      <c r="O6" s="9">
        <v>13</v>
      </c>
      <c r="P6" s="9">
        <v>0</v>
      </c>
      <c r="Q6" s="10">
        <v>0</v>
      </c>
    </row>
    <row r="7" spans="1:17" x14ac:dyDescent="0.2">
      <c r="A7" s="22">
        <v>5</v>
      </c>
      <c r="B7" s="9" t="str">
        <f t="shared" si="0"/>
        <v>Cannon +5</v>
      </c>
      <c r="C7" s="9">
        <v>0</v>
      </c>
      <c r="D7" s="9">
        <f t="shared" si="1"/>
        <v>400</v>
      </c>
      <c r="E7" s="9">
        <v>0</v>
      </c>
      <c r="F7" s="9">
        <v>0</v>
      </c>
      <c r="G7" s="9">
        <v>0</v>
      </c>
      <c r="H7" s="6">
        <v>12</v>
      </c>
      <c r="I7" s="9">
        <v>0</v>
      </c>
      <c r="J7" s="9">
        <v>0</v>
      </c>
      <c r="K7" s="9">
        <v>0.25</v>
      </c>
      <c r="L7" s="9">
        <v>0</v>
      </c>
      <c r="M7" s="9">
        <v>0</v>
      </c>
      <c r="N7" s="9">
        <v>30</v>
      </c>
      <c r="O7" s="9">
        <v>13</v>
      </c>
      <c r="P7" s="9">
        <v>0</v>
      </c>
      <c r="Q7" s="10">
        <v>0</v>
      </c>
    </row>
    <row r="8" spans="1:17" x14ac:dyDescent="0.2">
      <c r="A8" s="20">
        <v>6</v>
      </c>
      <c r="B8" s="9" t="str">
        <f t="shared" si="0"/>
        <v>Cannon +6</v>
      </c>
      <c r="C8" s="9">
        <v>0</v>
      </c>
      <c r="D8" s="9">
        <f t="shared" si="1"/>
        <v>440</v>
      </c>
      <c r="E8" s="9">
        <v>0</v>
      </c>
      <c r="F8" s="9">
        <v>0</v>
      </c>
      <c r="G8" s="9">
        <v>0</v>
      </c>
      <c r="H8" s="6">
        <v>12</v>
      </c>
      <c r="I8" s="9">
        <v>0</v>
      </c>
      <c r="J8" s="9">
        <v>0</v>
      </c>
      <c r="K8" s="9">
        <v>0.28000000000000003</v>
      </c>
      <c r="L8" s="9">
        <v>0</v>
      </c>
      <c r="M8" s="9">
        <v>0</v>
      </c>
      <c r="N8" s="9">
        <v>30</v>
      </c>
      <c r="O8" s="9">
        <v>13</v>
      </c>
      <c r="P8" s="9">
        <v>0</v>
      </c>
      <c r="Q8" s="10">
        <v>0</v>
      </c>
    </row>
    <row r="9" spans="1:17" x14ac:dyDescent="0.2">
      <c r="A9" s="22">
        <v>7</v>
      </c>
      <c r="B9" s="9" t="str">
        <f t="shared" si="0"/>
        <v>Cannon +7</v>
      </c>
      <c r="C9" s="9">
        <v>0</v>
      </c>
      <c r="D9" s="9">
        <f t="shared" si="1"/>
        <v>480</v>
      </c>
      <c r="E9" s="9">
        <v>0</v>
      </c>
      <c r="F9" s="9">
        <v>0</v>
      </c>
      <c r="G9" s="9">
        <v>0</v>
      </c>
      <c r="H9" s="6">
        <v>12</v>
      </c>
      <c r="I9" s="9">
        <v>0</v>
      </c>
      <c r="J9" s="9">
        <v>0</v>
      </c>
      <c r="K9" s="9">
        <v>0.31</v>
      </c>
      <c r="L9" s="9">
        <v>0</v>
      </c>
      <c r="M9" s="9">
        <v>0</v>
      </c>
      <c r="N9" s="9">
        <v>30</v>
      </c>
      <c r="O9" s="9">
        <v>13</v>
      </c>
      <c r="P9" s="9">
        <v>0</v>
      </c>
      <c r="Q9" s="10">
        <v>0</v>
      </c>
    </row>
    <row r="10" spans="1:17" x14ac:dyDescent="0.2">
      <c r="A10" s="22">
        <v>8</v>
      </c>
      <c r="B10" s="9" t="str">
        <f t="shared" si="0"/>
        <v>Cannon +8</v>
      </c>
      <c r="C10" s="9">
        <v>0</v>
      </c>
      <c r="D10" s="9">
        <f t="shared" si="1"/>
        <v>520</v>
      </c>
      <c r="E10" s="9">
        <v>0</v>
      </c>
      <c r="F10" s="9">
        <v>0</v>
      </c>
      <c r="G10" s="9">
        <v>0</v>
      </c>
      <c r="H10" s="6">
        <v>12</v>
      </c>
      <c r="I10" s="9">
        <v>0</v>
      </c>
      <c r="J10" s="9">
        <v>0</v>
      </c>
      <c r="K10" s="9">
        <v>0.34</v>
      </c>
      <c r="L10" s="9">
        <v>0</v>
      </c>
      <c r="M10" s="9">
        <v>0</v>
      </c>
      <c r="N10" s="9">
        <v>30</v>
      </c>
      <c r="O10" s="9">
        <v>13</v>
      </c>
      <c r="P10" s="9">
        <v>0</v>
      </c>
      <c r="Q10" s="10">
        <v>0</v>
      </c>
    </row>
    <row r="11" spans="1:17" x14ac:dyDescent="0.2">
      <c r="A11" s="20">
        <v>9</v>
      </c>
      <c r="B11" s="9" t="str">
        <f t="shared" si="0"/>
        <v>Cannon +9</v>
      </c>
      <c r="C11" s="9">
        <v>0</v>
      </c>
      <c r="D11" s="9">
        <f t="shared" si="1"/>
        <v>560</v>
      </c>
      <c r="E11" s="9">
        <v>0</v>
      </c>
      <c r="F11" s="9">
        <v>0</v>
      </c>
      <c r="G11" s="9">
        <v>0</v>
      </c>
      <c r="H11" s="6">
        <v>12</v>
      </c>
      <c r="I11" s="9">
        <v>0</v>
      </c>
      <c r="J11" s="9">
        <v>0</v>
      </c>
      <c r="K11" s="9">
        <v>0.37</v>
      </c>
      <c r="L11" s="9">
        <v>0</v>
      </c>
      <c r="M11" s="9">
        <v>0</v>
      </c>
      <c r="N11" s="9">
        <v>30</v>
      </c>
      <c r="O11" s="9">
        <v>13</v>
      </c>
      <c r="P11" s="9">
        <v>0</v>
      </c>
      <c r="Q11" s="10">
        <v>0</v>
      </c>
    </row>
    <row r="12" spans="1:17" x14ac:dyDescent="0.2">
      <c r="A12" s="23">
        <v>10</v>
      </c>
      <c r="B12" s="12" t="str">
        <f t="shared" si="0"/>
        <v>Cannon +10</v>
      </c>
      <c r="C12" s="12">
        <v>0</v>
      </c>
      <c r="D12" s="12">
        <v>600</v>
      </c>
      <c r="E12" s="12">
        <v>0</v>
      </c>
      <c r="F12" s="12">
        <v>0</v>
      </c>
      <c r="G12" s="12">
        <v>0</v>
      </c>
      <c r="H12" s="12">
        <v>12</v>
      </c>
      <c r="I12" s="12">
        <v>0</v>
      </c>
      <c r="J12" s="12">
        <v>0</v>
      </c>
      <c r="K12" s="12">
        <v>0.4</v>
      </c>
      <c r="L12" s="12">
        <v>0</v>
      </c>
      <c r="M12" s="12">
        <v>0</v>
      </c>
      <c r="N12" s="12">
        <v>30</v>
      </c>
      <c r="O12" s="12">
        <v>13</v>
      </c>
      <c r="P12" s="12">
        <v>0</v>
      </c>
      <c r="Q12" s="13">
        <v>0</v>
      </c>
    </row>
    <row r="13" spans="1:17" x14ac:dyDescent="0.2">
      <c r="A13" s="20">
        <v>0</v>
      </c>
      <c r="B13" s="6" t="s">
        <v>175</v>
      </c>
      <c r="C13" s="6">
        <v>0</v>
      </c>
      <c r="D13" s="6">
        <v>160</v>
      </c>
      <c r="E13" s="6">
        <v>0</v>
      </c>
      <c r="F13" s="6">
        <v>0</v>
      </c>
      <c r="G13" s="6">
        <v>0</v>
      </c>
      <c r="H13" s="6">
        <v>10</v>
      </c>
      <c r="I13" s="6">
        <v>0</v>
      </c>
      <c r="J13" s="6">
        <v>0</v>
      </c>
      <c r="K13" s="6">
        <v>0.2</v>
      </c>
      <c r="L13" s="6">
        <v>0</v>
      </c>
      <c r="M13" s="6">
        <v>0</v>
      </c>
      <c r="N13" s="6">
        <v>27</v>
      </c>
      <c r="O13" s="6">
        <v>0</v>
      </c>
      <c r="P13" s="6">
        <v>16</v>
      </c>
      <c r="Q13" s="21">
        <v>0</v>
      </c>
    </row>
    <row r="14" spans="1:17" x14ac:dyDescent="0.2">
      <c r="A14" s="22">
        <v>1</v>
      </c>
      <c r="B14" s="9" t="str">
        <f t="shared" ref="B14:B23" si="2">B$13 &amp; " +" &amp; A14</f>
        <v>Church Cannon +1</v>
      </c>
      <c r="C14" s="9">
        <v>0</v>
      </c>
      <c r="D14" s="9">
        <f t="shared" ref="D14:D22" si="3">D13+32</f>
        <v>192</v>
      </c>
      <c r="E14" s="9">
        <v>0</v>
      </c>
      <c r="F14" s="9">
        <v>0</v>
      </c>
      <c r="G14" s="9">
        <v>0</v>
      </c>
      <c r="H14" s="9">
        <v>10</v>
      </c>
      <c r="I14" s="9">
        <v>0</v>
      </c>
      <c r="J14" s="9">
        <v>0</v>
      </c>
      <c r="K14" s="9">
        <v>0.23</v>
      </c>
      <c r="L14" s="9">
        <v>0</v>
      </c>
      <c r="M14" s="9">
        <v>0</v>
      </c>
      <c r="N14" s="9">
        <v>27</v>
      </c>
      <c r="O14" s="9">
        <v>0</v>
      </c>
      <c r="P14" s="9">
        <v>16</v>
      </c>
      <c r="Q14" s="10">
        <v>0</v>
      </c>
    </row>
    <row r="15" spans="1:17" x14ac:dyDescent="0.2">
      <c r="A15" s="22">
        <v>2</v>
      </c>
      <c r="B15" s="9" t="str">
        <f t="shared" si="2"/>
        <v>Church Cannon +2</v>
      </c>
      <c r="C15" s="9">
        <v>0</v>
      </c>
      <c r="D15" s="9">
        <f t="shared" si="3"/>
        <v>224</v>
      </c>
      <c r="E15" s="9">
        <v>0</v>
      </c>
      <c r="F15" s="9">
        <v>0</v>
      </c>
      <c r="G15" s="9">
        <v>0</v>
      </c>
      <c r="H15" s="9">
        <v>10</v>
      </c>
      <c r="I15" s="9">
        <v>0</v>
      </c>
      <c r="J15" s="9">
        <v>0</v>
      </c>
      <c r="K15" s="9">
        <v>0.26</v>
      </c>
      <c r="L15" s="9">
        <v>0</v>
      </c>
      <c r="M15" s="9">
        <v>0</v>
      </c>
      <c r="N15" s="9">
        <v>27</v>
      </c>
      <c r="O15" s="9">
        <v>0</v>
      </c>
      <c r="P15" s="9">
        <v>16</v>
      </c>
      <c r="Q15" s="10">
        <v>0</v>
      </c>
    </row>
    <row r="16" spans="1:17" x14ac:dyDescent="0.2">
      <c r="A16" s="20">
        <v>3</v>
      </c>
      <c r="B16" s="9" t="str">
        <f t="shared" si="2"/>
        <v>Church Cannon +3</v>
      </c>
      <c r="C16" s="9">
        <v>0</v>
      </c>
      <c r="D16" s="9">
        <f t="shared" si="3"/>
        <v>256</v>
      </c>
      <c r="E16" s="9">
        <v>0</v>
      </c>
      <c r="F16" s="9">
        <v>0</v>
      </c>
      <c r="G16" s="9">
        <v>0</v>
      </c>
      <c r="H16" s="9">
        <v>10</v>
      </c>
      <c r="I16" s="9">
        <v>0</v>
      </c>
      <c r="J16" s="9">
        <v>0</v>
      </c>
      <c r="K16" s="9">
        <v>0.28999999999999998</v>
      </c>
      <c r="L16" s="9">
        <v>0</v>
      </c>
      <c r="M16" s="9">
        <v>0</v>
      </c>
      <c r="N16" s="9">
        <v>27</v>
      </c>
      <c r="O16" s="9">
        <v>0</v>
      </c>
      <c r="P16" s="9">
        <v>16</v>
      </c>
      <c r="Q16" s="10">
        <v>0</v>
      </c>
    </row>
    <row r="17" spans="1:17" x14ac:dyDescent="0.2">
      <c r="A17" s="22">
        <v>4</v>
      </c>
      <c r="B17" s="9" t="str">
        <f t="shared" si="2"/>
        <v>Church Cannon +4</v>
      </c>
      <c r="C17" s="9">
        <v>0</v>
      </c>
      <c r="D17" s="9">
        <f t="shared" si="3"/>
        <v>288</v>
      </c>
      <c r="E17" s="9">
        <v>0</v>
      </c>
      <c r="F17" s="9">
        <v>0</v>
      </c>
      <c r="G17" s="9">
        <v>0</v>
      </c>
      <c r="H17" s="9">
        <v>10</v>
      </c>
      <c r="I17" s="9">
        <v>0</v>
      </c>
      <c r="J17" s="9">
        <v>0</v>
      </c>
      <c r="K17" s="9">
        <v>0.32</v>
      </c>
      <c r="L17" s="9">
        <v>0</v>
      </c>
      <c r="M17" s="9">
        <v>0</v>
      </c>
      <c r="N17" s="9">
        <v>27</v>
      </c>
      <c r="O17" s="9">
        <v>0</v>
      </c>
      <c r="P17" s="9">
        <v>16</v>
      </c>
      <c r="Q17" s="10">
        <v>0</v>
      </c>
    </row>
    <row r="18" spans="1:17" x14ac:dyDescent="0.2">
      <c r="A18" s="22">
        <v>5</v>
      </c>
      <c r="B18" s="9" t="str">
        <f t="shared" si="2"/>
        <v>Church Cannon +5</v>
      </c>
      <c r="C18" s="9">
        <v>0</v>
      </c>
      <c r="D18" s="9">
        <f t="shared" si="3"/>
        <v>320</v>
      </c>
      <c r="E18" s="9">
        <v>0</v>
      </c>
      <c r="F18" s="9">
        <v>0</v>
      </c>
      <c r="G18" s="9">
        <v>0</v>
      </c>
      <c r="H18" s="9">
        <v>10</v>
      </c>
      <c r="I18" s="9">
        <v>0</v>
      </c>
      <c r="J18" s="9">
        <v>0</v>
      </c>
      <c r="K18" s="9">
        <v>0.35</v>
      </c>
      <c r="L18" s="9">
        <v>0</v>
      </c>
      <c r="M18" s="9">
        <v>0</v>
      </c>
      <c r="N18" s="9">
        <v>27</v>
      </c>
      <c r="O18" s="9">
        <v>0</v>
      </c>
      <c r="P18" s="9">
        <v>16</v>
      </c>
      <c r="Q18" s="10">
        <v>0</v>
      </c>
    </row>
    <row r="19" spans="1:17" x14ac:dyDescent="0.2">
      <c r="A19" s="20">
        <v>6</v>
      </c>
      <c r="B19" s="9" t="str">
        <f t="shared" si="2"/>
        <v>Church Cannon +6</v>
      </c>
      <c r="C19" s="9">
        <v>0</v>
      </c>
      <c r="D19" s="9">
        <f t="shared" si="3"/>
        <v>352</v>
      </c>
      <c r="E19" s="9">
        <v>0</v>
      </c>
      <c r="F19" s="9">
        <v>0</v>
      </c>
      <c r="G19" s="9">
        <v>0</v>
      </c>
      <c r="H19" s="9">
        <v>10</v>
      </c>
      <c r="I19" s="9">
        <v>0</v>
      </c>
      <c r="J19" s="9">
        <v>0</v>
      </c>
      <c r="K19" s="9">
        <v>0.38</v>
      </c>
      <c r="L19" s="9">
        <v>0</v>
      </c>
      <c r="M19" s="9">
        <v>0</v>
      </c>
      <c r="N19" s="9">
        <v>27</v>
      </c>
      <c r="O19" s="9">
        <v>0</v>
      </c>
      <c r="P19" s="9">
        <v>16</v>
      </c>
      <c r="Q19" s="10">
        <v>0</v>
      </c>
    </row>
    <row r="20" spans="1:17" x14ac:dyDescent="0.2">
      <c r="A20" s="22">
        <v>7</v>
      </c>
      <c r="B20" s="9" t="str">
        <f t="shared" si="2"/>
        <v>Church Cannon +7</v>
      </c>
      <c r="C20" s="9">
        <v>0</v>
      </c>
      <c r="D20" s="9">
        <f t="shared" si="3"/>
        <v>384</v>
      </c>
      <c r="E20" s="9">
        <v>0</v>
      </c>
      <c r="F20" s="9">
        <v>0</v>
      </c>
      <c r="G20" s="9">
        <v>0</v>
      </c>
      <c r="H20" s="9">
        <v>10</v>
      </c>
      <c r="I20" s="9">
        <v>0</v>
      </c>
      <c r="J20" s="9">
        <v>0</v>
      </c>
      <c r="K20" s="9">
        <v>0.41</v>
      </c>
      <c r="L20" s="9">
        <v>0</v>
      </c>
      <c r="M20" s="9">
        <v>0</v>
      </c>
      <c r="N20" s="9">
        <v>27</v>
      </c>
      <c r="O20" s="9">
        <v>0</v>
      </c>
      <c r="P20" s="9">
        <v>16</v>
      </c>
      <c r="Q20" s="10">
        <v>0</v>
      </c>
    </row>
    <row r="21" spans="1:17" x14ac:dyDescent="0.2">
      <c r="A21" s="22">
        <v>8</v>
      </c>
      <c r="B21" s="9" t="str">
        <f t="shared" si="2"/>
        <v>Church Cannon +8</v>
      </c>
      <c r="C21" s="9">
        <v>0</v>
      </c>
      <c r="D21" s="9">
        <f t="shared" si="3"/>
        <v>416</v>
      </c>
      <c r="E21" s="9">
        <v>0</v>
      </c>
      <c r="F21" s="9">
        <v>0</v>
      </c>
      <c r="G21" s="9">
        <v>0</v>
      </c>
      <c r="H21" s="9">
        <v>10</v>
      </c>
      <c r="I21" s="9">
        <v>0</v>
      </c>
      <c r="J21" s="9">
        <v>0</v>
      </c>
      <c r="K21" s="9">
        <v>0.44</v>
      </c>
      <c r="L21" s="9">
        <v>0</v>
      </c>
      <c r="M21" s="9">
        <v>0</v>
      </c>
      <c r="N21" s="9">
        <v>27</v>
      </c>
      <c r="O21" s="9">
        <v>0</v>
      </c>
      <c r="P21" s="9">
        <v>16</v>
      </c>
      <c r="Q21" s="10">
        <v>0</v>
      </c>
    </row>
    <row r="22" spans="1:17" x14ac:dyDescent="0.2">
      <c r="A22" s="20">
        <v>9</v>
      </c>
      <c r="B22" s="9" t="str">
        <f t="shared" si="2"/>
        <v>Church Cannon +9</v>
      </c>
      <c r="C22" s="9">
        <v>0</v>
      </c>
      <c r="D22" s="9">
        <f t="shared" si="3"/>
        <v>448</v>
      </c>
      <c r="E22" s="9">
        <v>0</v>
      </c>
      <c r="F22" s="9">
        <v>0</v>
      </c>
      <c r="G22" s="9">
        <v>0</v>
      </c>
      <c r="H22" s="9">
        <v>10</v>
      </c>
      <c r="I22" s="9">
        <v>0</v>
      </c>
      <c r="J22" s="9">
        <v>0</v>
      </c>
      <c r="K22" s="9">
        <v>0.47</v>
      </c>
      <c r="L22" s="9">
        <v>0</v>
      </c>
      <c r="M22" s="9">
        <v>0</v>
      </c>
      <c r="N22" s="9">
        <v>27</v>
      </c>
      <c r="O22" s="9">
        <v>0</v>
      </c>
      <c r="P22" s="9">
        <v>16</v>
      </c>
      <c r="Q22" s="10">
        <v>0</v>
      </c>
    </row>
    <row r="23" spans="1:17" x14ac:dyDescent="0.2">
      <c r="A23" s="23">
        <v>10</v>
      </c>
      <c r="B23" s="12" t="str">
        <f t="shared" si="2"/>
        <v>Church Cannon +10</v>
      </c>
      <c r="C23" s="12">
        <v>0</v>
      </c>
      <c r="D23" s="12">
        <v>480</v>
      </c>
      <c r="E23" s="12">
        <v>0</v>
      </c>
      <c r="F23" s="12">
        <v>0</v>
      </c>
      <c r="G23" s="12">
        <v>0</v>
      </c>
      <c r="H23" s="12">
        <v>10</v>
      </c>
      <c r="I23" s="12">
        <v>0</v>
      </c>
      <c r="J23" s="12">
        <v>0</v>
      </c>
      <c r="K23" s="12">
        <v>0.5</v>
      </c>
      <c r="L23" s="12">
        <v>0</v>
      </c>
      <c r="M23" s="12">
        <v>0</v>
      </c>
      <c r="N23" s="12">
        <v>27</v>
      </c>
      <c r="O23" s="12">
        <v>0</v>
      </c>
      <c r="P23" s="12">
        <v>16</v>
      </c>
      <c r="Q23" s="13">
        <v>0</v>
      </c>
    </row>
    <row r="24" spans="1:17" x14ac:dyDescent="0.2">
      <c r="A24" s="20">
        <v>0</v>
      </c>
      <c r="B24" s="6" t="s">
        <v>176</v>
      </c>
      <c r="C24" s="6">
        <v>0</v>
      </c>
      <c r="D24" s="6">
        <v>60</v>
      </c>
      <c r="E24" s="6">
        <v>0</v>
      </c>
      <c r="F24" s="6">
        <v>0</v>
      </c>
      <c r="G24" s="6">
        <v>0</v>
      </c>
      <c r="H24" s="6">
        <v>1</v>
      </c>
      <c r="I24" s="6">
        <v>0</v>
      </c>
      <c r="J24" s="6">
        <v>0</v>
      </c>
      <c r="K24" s="6">
        <v>0.65</v>
      </c>
      <c r="L24" s="6">
        <v>0</v>
      </c>
      <c r="M24" s="6">
        <v>1</v>
      </c>
      <c r="N24" s="6">
        <v>9</v>
      </c>
      <c r="O24" s="6">
        <v>11</v>
      </c>
      <c r="P24" s="6">
        <v>18</v>
      </c>
      <c r="Q24" s="21">
        <v>0</v>
      </c>
    </row>
    <row r="25" spans="1:17" x14ac:dyDescent="0.2">
      <c r="A25" s="22">
        <v>1</v>
      </c>
      <c r="B25" s="9" t="str">
        <f t="shared" ref="B25:B34" si="4">B$24 &amp; " +" &amp; A25</f>
        <v>Evelyn +1</v>
      </c>
      <c r="C25" s="9">
        <v>0</v>
      </c>
      <c r="D25" s="9">
        <f t="shared" ref="D25:D33" si="5">D24+8</f>
        <v>68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0.72</v>
      </c>
      <c r="L25" s="9">
        <v>0</v>
      </c>
      <c r="M25" s="9">
        <v>1</v>
      </c>
      <c r="N25" s="9">
        <v>9</v>
      </c>
      <c r="O25" s="9">
        <v>11</v>
      </c>
      <c r="P25" s="9">
        <v>18</v>
      </c>
      <c r="Q25" s="10">
        <v>0</v>
      </c>
    </row>
    <row r="26" spans="1:17" x14ac:dyDescent="0.2">
      <c r="A26" s="22">
        <v>2</v>
      </c>
      <c r="B26" s="9" t="str">
        <f t="shared" si="4"/>
        <v>Evelyn +2</v>
      </c>
      <c r="C26" s="9">
        <v>0</v>
      </c>
      <c r="D26" s="9">
        <f t="shared" si="5"/>
        <v>76</v>
      </c>
      <c r="E26" s="9">
        <v>0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0.79</v>
      </c>
      <c r="L26" s="9">
        <v>0</v>
      </c>
      <c r="M26" s="9">
        <v>1</v>
      </c>
      <c r="N26" s="9">
        <v>9</v>
      </c>
      <c r="O26" s="9">
        <v>11</v>
      </c>
      <c r="P26" s="9">
        <v>18</v>
      </c>
      <c r="Q26" s="10">
        <v>0</v>
      </c>
    </row>
    <row r="27" spans="1:17" x14ac:dyDescent="0.2">
      <c r="A27" s="20">
        <v>3</v>
      </c>
      <c r="B27" s="9" t="str">
        <f t="shared" si="4"/>
        <v>Evelyn +3</v>
      </c>
      <c r="C27" s="9">
        <v>0</v>
      </c>
      <c r="D27" s="9">
        <f t="shared" si="5"/>
        <v>84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0.86</v>
      </c>
      <c r="L27" s="9">
        <v>0</v>
      </c>
      <c r="M27" s="9">
        <v>1</v>
      </c>
      <c r="N27" s="9">
        <v>9</v>
      </c>
      <c r="O27" s="9">
        <v>11</v>
      </c>
      <c r="P27" s="9">
        <v>18</v>
      </c>
      <c r="Q27" s="10">
        <v>0</v>
      </c>
    </row>
    <row r="28" spans="1:17" x14ac:dyDescent="0.2">
      <c r="A28" s="22">
        <v>4</v>
      </c>
      <c r="B28" s="9" t="str">
        <f t="shared" si="4"/>
        <v>Evelyn +4</v>
      </c>
      <c r="C28" s="9">
        <v>0</v>
      </c>
      <c r="D28" s="9">
        <f t="shared" si="5"/>
        <v>92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0.93</v>
      </c>
      <c r="L28" s="9">
        <v>0</v>
      </c>
      <c r="M28" s="9">
        <v>1</v>
      </c>
      <c r="N28" s="9">
        <v>9</v>
      </c>
      <c r="O28" s="9">
        <v>11</v>
      </c>
      <c r="P28" s="9">
        <v>18</v>
      </c>
      <c r="Q28" s="10">
        <v>0</v>
      </c>
    </row>
    <row r="29" spans="1:17" x14ac:dyDescent="0.2">
      <c r="A29" s="22">
        <v>5</v>
      </c>
      <c r="B29" s="9" t="str">
        <f t="shared" si="4"/>
        <v>Evelyn +5</v>
      </c>
      <c r="C29" s="9">
        <v>0</v>
      </c>
      <c r="D29" s="9">
        <f t="shared" si="5"/>
        <v>100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1</v>
      </c>
      <c r="L29" s="9">
        <v>0</v>
      </c>
      <c r="M29" s="9">
        <v>1</v>
      </c>
      <c r="N29" s="9">
        <v>9</v>
      </c>
      <c r="O29" s="9">
        <v>11</v>
      </c>
      <c r="P29" s="9">
        <v>18</v>
      </c>
      <c r="Q29" s="10">
        <v>0</v>
      </c>
    </row>
    <row r="30" spans="1:17" x14ac:dyDescent="0.2">
      <c r="A30" s="20">
        <v>6</v>
      </c>
      <c r="B30" s="9" t="str">
        <f t="shared" si="4"/>
        <v>Evelyn +6</v>
      </c>
      <c r="C30" s="9">
        <v>0</v>
      </c>
      <c r="D30" s="9">
        <f t="shared" si="5"/>
        <v>108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1.07</v>
      </c>
      <c r="L30" s="9">
        <v>0</v>
      </c>
      <c r="M30" s="9">
        <v>1</v>
      </c>
      <c r="N30" s="9">
        <v>9</v>
      </c>
      <c r="O30" s="9">
        <v>11</v>
      </c>
      <c r="P30" s="9">
        <v>18</v>
      </c>
      <c r="Q30" s="10">
        <v>0</v>
      </c>
    </row>
    <row r="31" spans="1:17" x14ac:dyDescent="0.2">
      <c r="A31" s="22">
        <v>7</v>
      </c>
      <c r="B31" s="9" t="str">
        <f t="shared" si="4"/>
        <v>Evelyn +7</v>
      </c>
      <c r="C31" s="9">
        <v>0</v>
      </c>
      <c r="D31" s="9">
        <f t="shared" si="5"/>
        <v>116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1.1399999999999999</v>
      </c>
      <c r="L31" s="9">
        <v>0</v>
      </c>
      <c r="M31" s="9">
        <v>1</v>
      </c>
      <c r="N31" s="9">
        <v>9</v>
      </c>
      <c r="O31" s="9">
        <v>11</v>
      </c>
      <c r="P31" s="9">
        <v>18</v>
      </c>
      <c r="Q31" s="10">
        <v>0</v>
      </c>
    </row>
    <row r="32" spans="1:17" x14ac:dyDescent="0.2">
      <c r="A32" s="22">
        <v>8</v>
      </c>
      <c r="B32" s="9" t="str">
        <f t="shared" si="4"/>
        <v>Evelyn +8</v>
      </c>
      <c r="C32" s="9">
        <v>0</v>
      </c>
      <c r="D32" s="9">
        <f t="shared" si="5"/>
        <v>124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1.21</v>
      </c>
      <c r="L32" s="9">
        <v>0</v>
      </c>
      <c r="M32" s="9">
        <v>1</v>
      </c>
      <c r="N32" s="9">
        <v>9</v>
      </c>
      <c r="O32" s="9">
        <v>11</v>
      </c>
      <c r="P32" s="9">
        <v>18</v>
      </c>
      <c r="Q32" s="10">
        <v>0</v>
      </c>
    </row>
    <row r="33" spans="1:17" x14ac:dyDescent="0.2">
      <c r="A33" s="20">
        <v>9</v>
      </c>
      <c r="B33" s="9" t="str">
        <f t="shared" si="4"/>
        <v>Evelyn +9</v>
      </c>
      <c r="C33" s="9">
        <v>0</v>
      </c>
      <c r="D33" s="9">
        <f t="shared" si="5"/>
        <v>132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1.28</v>
      </c>
      <c r="L33" s="9">
        <v>0</v>
      </c>
      <c r="M33" s="9">
        <v>1</v>
      </c>
      <c r="N33" s="9">
        <v>9</v>
      </c>
      <c r="O33" s="9">
        <v>11</v>
      </c>
      <c r="P33" s="9">
        <v>18</v>
      </c>
      <c r="Q33" s="10">
        <v>0</v>
      </c>
    </row>
    <row r="34" spans="1:17" x14ac:dyDescent="0.2">
      <c r="A34" s="23">
        <v>10</v>
      </c>
      <c r="B34" s="12" t="str">
        <f t="shared" si="4"/>
        <v>Evelyn +10</v>
      </c>
      <c r="C34" s="12">
        <v>0</v>
      </c>
      <c r="D34" s="12">
        <v>140</v>
      </c>
      <c r="E34" s="12">
        <v>0</v>
      </c>
      <c r="F34" s="12">
        <v>0</v>
      </c>
      <c r="G34" s="12">
        <v>0</v>
      </c>
      <c r="H34" s="12">
        <v>1</v>
      </c>
      <c r="I34" s="12">
        <v>0</v>
      </c>
      <c r="J34" s="12">
        <v>0</v>
      </c>
      <c r="K34" s="12">
        <v>1.35</v>
      </c>
      <c r="L34" s="12">
        <v>0</v>
      </c>
      <c r="M34" s="12">
        <v>1</v>
      </c>
      <c r="N34" s="12">
        <v>9</v>
      </c>
      <c r="O34" s="12">
        <v>11</v>
      </c>
      <c r="P34" s="12">
        <v>18</v>
      </c>
      <c r="Q34" s="13">
        <v>0</v>
      </c>
    </row>
    <row r="35" spans="1:17" x14ac:dyDescent="0.2">
      <c r="A35" s="20">
        <v>0</v>
      </c>
      <c r="B35" s="6" t="s">
        <v>177</v>
      </c>
      <c r="C35" s="6">
        <v>60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0.5</v>
      </c>
      <c r="J35" s="6">
        <v>0</v>
      </c>
      <c r="K35" s="6">
        <v>0</v>
      </c>
      <c r="L35" s="6">
        <v>0</v>
      </c>
      <c r="M35" s="6">
        <v>0</v>
      </c>
      <c r="N35" s="6">
        <v>7</v>
      </c>
      <c r="O35" s="6">
        <v>9</v>
      </c>
      <c r="P35" s="6">
        <v>5</v>
      </c>
      <c r="Q35" s="21">
        <v>0</v>
      </c>
    </row>
    <row r="36" spans="1:17" x14ac:dyDescent="0.2">
      <c r="A36" s="22">
        <v>1</v>
      </c>
      <c r="B36" s="9" t="str">
        <f t="shared" ref="B36:B45" si="6">B$35 &amp; " +" &amp; A36</f>
        <v>Fist of Gratia +1</v>
      </c>
      <c r="C36" s="9">
        <f t="shared" ref="C36:C44" si="7">C35+7</f>
        <v>67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0.55000000000000004</v>
      </c>
      <c r="J36" s="9">
        <v>0</v>
      </c>
      <c r="K36" s="9">
        <v>0</v>
      </c>
      <c r="L36" s="9">
        <v>0</v>
      </c>
      <c r="M36" s="9">
        <v>0</v>
      </c>
      <c r="N36" s="9">
        <v>7</v>
      </c>
      <c r="O36" s="9">
        <v>9</v>
      </c>
      <c r="P36" s="9">
        <v>5</v>
      </c>
      <c r="Q36" s="10">
        <v>0</v>
      </c>
    </row>
    <row r="37" spans="1:17" x14ac:dyDescent="0.2">
      <c r="A37" s="22">
        <v>2</v>
      </c>
      <c r="B37" s="9" t="str">
        <f t="shared" si="6"/>
        <v>Fist of Gratia +2</v>
      </c>
      <c r="C37" s="9">
        <f t="shared" si="7"/>
        <v>74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0.6</v>
      </c>
      <c r="J37" s="9">
        <v>0</v>
      </c>
      <c r="K37" s="9">
        <v>0</v>
      </c>
      <c r="L37" s="9">
        <v>0</v>
      </c>
      <c r="M37" s="9">
        <v>0</v>
      </c>
      <c r="N37" s="9">
        <v>7</v>
      </c>
      <c r="O37" s="9">
        <v>9</v>
      </c>
      <c r="P37" s="9">
        <v>5</v>
      </c>
      <c r="Q37" s="10">
        <v>0</v>
      </c>
    </row>
    <row r="38" spans="1:17" x14ac:dyDescent="0.2">
      <c r="A38" s="20">
        <v>3</v>
      </c>
      <c r="B38" s="9" t="str">
        <f t="shared" si="6"/>
        <v>Fist of Gratia +3</v>
      </c>
      <c r="C38" s="9">
        <f t="shared" si="7"/>
        <v>81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0.65</v>
      </c>
      <c r="J38" s="9">
        <v>0</v>
      </c>
      <c r="K38" s="9">
        <v>0</v>
      </c>
      <c r="L38" s="9">
        <v>0</v>
      </c>
      <c r="M38" s="9">
        <v>0</v>
      </c>
      <c r="N38" s="9">
        <v>7</v>
      </c>
      <c r="O38" s="9">
        <v>9</v>
      </c>
      <c r="P38" s="9">
        <v>5</v>
      </c>
      <c r="Q38" s="10">
        <v>0</v>
      </c>
    </row>
    <row r="39" spans="1:17" x14ac:dyDescent="0.2">
      <c r="A39" s="22">
        <v>4</v>
      </c>
      <c r="B39" s="9" t="str">
        <f t="shared" si="6"/>
        <v>Fist of Gratia +4</v>
      </c>
      <c r="C39" s="9">
        <f t="shared" si="7"/>
        <v>88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0.7</v>
      </c>
      <c r="J39" s="9">
        <v>0</v>
      </c>
      <c r="K39" s="9">
        <v>0</v>
      </c>
      <c r="L39" s="9">
        <v>0</v>
      </c>
      <c r="M39" s="9">
        <v>0</v>
      </c>
      <c r="N39" s="9">
        <v>7</v>
      </c>
      <c r="O39" s="9">
        <v>9</v>
      </c>
      <c r="P39" s="9">
        <v>5</v>
      </c>
      <c r="Q39" s="10">
        <v>0</v>
      </c>
    </row>
    <row r="40" spans="1:17" x14ac:dyDescent="0.2">
      <c r="A40" s="22">
        <v>5</v>
      </c>
      <c r="B40" s="9" t="str">
        <f t="shared" si="6"/>
        <v>Fist of Gratia +5</v>
      </c>
      <c r="C40" s="9">
        <f t="shared" si="7"/>
        <v>95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0.75</v>
      </c>
      <c r="J40" s="9">
        <v>0</v>
      </c>
      <c r="K40" s="9">
        <v>0</v>
      </c>
      <c r="L40" s="9">
        <v>0</v>
      </c>
      <c r="M40" s="9">
        <v>0</v>
      </c>
      <c r="N40" s="9">
        <v>7</v>
      </c>
      <c r="O40" s="9">
        <v>9</v>
      </c>
      <c r="P40" s="9">
        <v>5</v>
      </c>
      <c r="Q40" s="10">
        <v>0</v>
      </c>
    </row>
    <row r="41" spans="1:17" x14ac:dyDescent="0.2">
      <c r="A41" s="20">
        <v>6</v>
      </c>
      <c r="B41" s="9" t="str">
        <f t="shared" si="6"/>
        <v>Fist of Gratia +6</v>
      </c>
      <c r="C41" s="9">
        <f t="shared" si="7"/>
        <v>102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0.8</v>
      </c>
      <c r="J41" s="9">
        <v>0</v>
      </c>
      <c r="K41" s="9">
        <v>0</v>
      </c>
      <c r="L41" s="9">
        <v>0</v>
      </c>
      <c r="M41" s="9">
        <v>0</v>
      </c>
      <c r="N41" s="9">
        <v>7</v>
      </c>
      <c r="O41" s="9">
        <v>9</v>
      </c>
      <c r="P41" s="9">
        <v>5</v>
      </c>
      <c r="Q41" s="10">
        <v>0</v>
      </c>
    </row>
    <row r="42" spans="1:17" x14ac:dyDescent="0.2">
      <c r="A42" s="22">
        <v>7</v>
      </c>
      <c r="B42" s="9" t="str">
        <f t="shared" si="6"/>
        <v>Fist of Gratia +7</v>
      </c>
      <c r="C42" s="9">
        <f t="shared" si="7"/>
        <v>109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0.85</v>
      </c>
      <c r="J42" s="9">
        <v>0</v>
      </c>
      <c r="K42" s="9">
        <v>0</v>
      </c>
      <c r="L42" s="9">
        <v>0</v>
      </c>
      <c r="M42" s="9">
        <v>0</v>
      </c>
      <c r="N42" s="9">
        <v>7</v>
      </c>
      <c r="O42" s="9">
        <v>9</v>
      </c>
      <c r="P42" s="9">
        <v>5</v>
      </c>
      <c r="Q42" s="10">
        <v>0</v>
      </c>
    </row>
    <row r="43" spans="1:17" x14ac:dyDescent="0.2">
      <c r="A43" s="22">
        <v>8</v>
      </c>
      <c r="B43" s="9" t="str">
        <f t="shared" si="6"/>
        <v>Fist of Gratia +8</v>
      </c>
      <c r="C43" s="9">
        <f t="shared" si="7"/>
        <v>116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0.9</v>
      </c>
      <c r="J43" s="9">
        <v>0</v>
      </c>
      <c r="K43" s="9">
        <v>0</v>
      </c>
      <c r="L43" s="9">
        <v>0</v>
      </c>
      <c r="M43" s="9">
        <v>0</v>
      </c>
      <c r="N43" s="9">
        <v>7</v>
      </c>
      <c r="O43" s="9">
        <v>9</v>
      </c>
      <c r="P43" s="9">
        <v>5</v>
      </c>
      <c r="Q43" s="10">
        <v>0</v>
      </c>
    </row>
    <row r="44" spans="1:17" x14ac:dyDescent="0.2">
      <c r="A44" s="20">
        <v>9</v>
      </c>
      <c r="B44" s="9" t="str">
        <f t="shared" si="6"/>
        <v>Fist of Gratia +9</v>
      </c>
      <c r="C44" s="9">
        <f t="shared" si="7"/>
        <v>123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0.95</v>
      </c>
      <c r="J44" s="9">
        <v>0</v>
      </c>
      <c r="K44" s="9">
        <v>0</v>
      </c>
      <c r="L44" s="9">
        <v>0</v>
      </c>
      <c r="M44" s="9">
        <v>0</v>
      </c>
      <c r="N44" s="9">
        <v>7</v>
      </c>
      <c r="O44" s="9">
        <v>9</v>
      </c>
      <c r="P44" s="9">
        <v>5</v>
      </c>
      <c r="Q44" s="10">
        <v>0</v>
      </c>
    </row>
    <row r="45" spans="1:17" x14ac:dyDescent="0.2">
      <c r="A45" s="23">
        <v>10</v>
      </c>
      <c r="B45" s="12" t="str">
        <f t="shared" si="6"/>
        <v>Fist of Gratia +10</v>
      </c>
      <c r="C45" s="12">
        <v>130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0</v>
      </c>
      <c r="K45" s="12">
        <v>0</v>
      </c>
      <c r="L45" s="12">
        <v>0</v>
      </c>
      <c r="M45" s="12">
        <v>0</v>
      </c>
      <c r="N45" s="12">
        <v>7</v>
      </c>
      <c r="O45" s="12">
        <v>9</v>
      </c>
      <c r="P45" s="12">
        <v>5</v>
      </c>
      <c r="Q45" s="13">
        <v>0</v>
      </c>
    </row>
    <row r="46" spans="1:17" x14ac:dyDescent="0.2">
      <c r="A46" s="20">
        <v>0</v>
      </c>
      <c r="B46" s="6" t="s">
        <v>178</v>
      </c>
      <c r="C46" s="6">
        <v>0</v>
      </c>
      <c r="D46" s="6">
        <v>0</v>
      </c>
      <c r="E46" s="6">
        <v>0</v>
      </c>
      <c r="F46" s="6">
        <v>45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0.3</v>
      </c>
      <c r="M46" s="6">
        <v>0</v>
      </c>
      <c r="N46" s="6">
        <v>0</v>
      </c>
      <c r="O46" s="6">
        <v>8</v>
      </c>
      <c r="P46" s="6">
        <v>0</v>
      </c>
      <c r="Q46" s="21">
        <v>8</v>
      </c>
    </row>
    <row r="47" spans="1:17" x14ac:dyDescent="0.2">
      <c r="A47" s="22">
        <v>1</v>
      </c>
      <c r="B47" s="9" t="str">
        <f t="shared" ref="B47:B56" si="8">B$46 &amp; " +" &amp; A47</f>
        <v>Flamesprayer +1</v>
      </c>
      <c r="C47" s="9">
        <v>0</v>
      </c>
      <c r="D47" s="9">
        <v>0</v>
      </c>
      <c r="E47" s="9">
        <v>0</v>
      </c>
      <c r="F47" s="9">
        <f t="shared" ref="F47:F55" si="9">F46+5</f>
        <v>50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0.34</v>
      </c>
      <c r="M47" s="9">
        <v>0</v>
      </c>
      <c r="N47" s="9">
        <v>0</v>
      </c>
      <c r="O47" s="9">
        <v>8</v>
      </c>
      <c r="P47" s="9">
        <v>0</v>
      </c>
      <c r="Q47" s="10">
        <v>8</v>
      </c>
    </row>
    <row r="48" spans="1:17" x14ac:dyDescent="0.2">
      <c r="A48" s="22">
        <v>2</v>
      </c>
      <c r="B48" s="9" t="str">
        <f t="shared" si="8"/>
        <v>Flamesprayer +2</v>
      </c>
      <c r="C48" s="9">
        <v>0</v>
      </c>
      <c r="D48" s="9">
        <v>0</v>
      </c>
      <c r="E48" s="9">
        <v>0</v>
      </c>
      <c r="F48" s="9">
        <f t="shared" si="9"/>
        <v>55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0.38</v>
      </c>
      <c r="M48" s="9">
        <v>0</v>
      </c>
      <c r="N48" s="9">
        <v>0</v>
      </c>
      <c r="O48" s="9">
        <v>8</v>
      </c>
      <c r="P48" s="9">
        <v>0</v>
      </c>
      <c r="Q48" s="10">
        <v>8</v>
      </c>
    </row>
    <row r="49" spans="1:17" x14ac:dyDescent="0.2">
      <c r="A49" s="20">
        <v>3</v>
      </c>
      <c r="B49" s="9" t="str">
        <f t="shared" si="8"/>
        <v>Flamesprayer +3</v>
      </c>
      <c r="C49" s="9">
        <v>0</v>
      </c>
      <c r="D49" s="9">
        <v>0</v>
      </c>
      <c r="E49" s="9">
        <v>0</v>
      </c>
      <c r="F49" s="9">
        <f t="shared" si="9"/>
        <v>60</v>
      </c>
      <c r="G49" s="9">
        <v>0</v>
      </c>
      <c r="H49" s="9">
        <v>1</v>
      </c>
      <c r="I49" s="9">
        <v>0</v>
      </c>
      <c r="J49" s="9">
        <v>0</v>
      </c>
      <c r="K49" s="9">
        <v>0</v>
      </c>
      <c r="L49" s="9">
        <v>0.42</v>
      </c>
      <c r="M49" s="9">
        <v>0</v>
      </c>
      <c r="N49" s="9">
        <v>0</v>
      </c>
      <c r="O49" s="9">
        <v>8</v>
      </c>
      <c r="P49" s="9">
        <v>0</v>
      </c>
      <c r="Q49" s="10">
        <v>8</v>
      </c>
    </row>
    <row r="50" spans="1:17" x14ac:dyDescent="0.2">
      <c r="A50" s="22">
        <v>4</v>
      </c>
      <c r="B50" s="9" t="str">
        <f t="shared" si="8"/>
        <v>Flamesprayer +4</v>
      </c>
      <c r="C50" s="9">
        <v>0</v>
      </c>
      <c r="D50" s="9">
        <v>0</v>
      </c>
      <c r="E50" s="9">
        <v>0</v>
      </c>
      <c r="F50" s="9">
        <f t="shared" si="9"/>
        <v>65</v>
      </c>
      <c r="G50" s="9">
        <v>0</v>
      </c>
      <c r="H50" s="9">
        <v>1</v>
      </c>
      <c r="I50" s="9">
        <v>0</v>
      </c>
      <c r="J50" s="9">
        <v>0</v>
      </c>
      <c r="K50" s="9">
        <v>0</v>
      </c>
      <c r="L50" s="9">
        <v>0.46</v>
      </c>
      <c r="M50" s="9">
        <v>0</v>
      </c>
      <c r="N50" s="9">
        <v>0</v>
      </c>
      <c r="O50" s="9">
        <v>8</v>
      </c>
      <c r="P50" s="9">
        <v>0</v>
      </c>
      <c r="Q50" s="10">
        <v>8</v>
      </c>
    </row>
    <row r="51" spans="1:17" x14ac:dyDescent="0.2">
      <c r="A51" s="22">
        <v>5</v>
      </c>
      <c r="B51" s="9" t="str">
        <f t="shared" si="8"/>
        <v>Flamesprayer +5</v>
      </c>
      <c r="C51" s="9">
        <v>0</v>
      </c>
      <c r="D51" s="9">
        <v>0</v>
      </c>
      <c r="E51" s="9">
        <v>0</v>
      </c>
      <c r="F51" s="9">
        <f t="shared" si="9"/>
        <v>70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0.5</v>
      </c>
      <c r="M51" s="9">
        <v>0</v>
      </c>
      <c r="N51" s="9">
        <v>0</v>
      </c>
      <c r="O51" s="9">
        <v>8</v>
      </c>
      <c r="P51" s="9">
        <v>0</v>
      </c>
      <c r="Q51" s="10">
        <v>8</v>
      </c>
    </row>
    <row r="52" spans="1:17" x14ac:dyDescent="0.2">
      <c r="A52" s="20">
        <v>6</v>
      </c>
      <c r="B52" s="9" t="str">
        <f t="shared" si="8"/>
        <v>Flamesprayer +6</v>
      </c>
      <c r="C52" s="9">
        <v>0</v>
      </c>
      <c r="D52" s="9">
        <v>0</v>
      </c>
      <c r="E52" s="9">
        <v>0</v>
      </c>
      <c r="F52" s="9">
        <f t="shared" si="9"/>
        <v>75</v>
      </c>
      <c r="G52" s="9">
        <v>0</v>
      </c>
      <c r="H52" s="9">
        <v>1</v>
      </c>
      <c r="I52" s="9">
        <v>0</v>
      </c>
      <c r="J52" s="9">
        <v>0</v>
      </c>
      <c r="K52" s="9">
        <v>0</v>
      </c>
      <c r="L52" s="9">
        <v>0.54</v>
      </c>
      <c r="M52" s="9">
        <v>0</v>
      </c>
      <c r="N52" s="9">
        <v>0</v>
      </c>
      <c r="O52" s="9">
        <v>8</v>
      </c>
      <c r="P52" s="9">
        <v>0</v>
      </c>
      <c r="Q52" s="10">
        <v>8</v>
      </c>
    </row>
    <row r="53" spans="1:17" x14ac:dyDescent="0.2">
      <c r="A53" s="22">
        <v>7</v>
      </c>
      <c r="B53" s="9" t="str">
        <f t="shared" si="8"/>
        <v>Flamesprayer +7</v>
      </c>
      <c r="C53" s="9">
        <v>0</v>
      </c>
      <c r="D53" s="9">
        <v>0</v>
      </c>
      <c r="E53" s="9">
        <v>0</v>
      </c>
      <c r="F53" s="9">
        <f t="shared" si="9"/>
        <v>80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0.57999999999999996</v>
      </c>
      <c r="M53" s="9">
        <v>0</v>
      </c>
      <c r="N53" s="9">
        <v>0</v>
      </c>
      <c r="O53" s="9">
        <v>8</v>
      </c>
      <c r="P53" s="9">
        <v>0</v>
      </c>
      <c r="Q53" s="10">
        <v>8</v>
      </c>
    </row>
    <row r="54" spans="1:17" x14ac:dyDescent="0.2">
      <c r="A54" s="22">
        <v>8</v>
      </c>
      <c r="B54" s="9" t="str">
        <f t="shared" si="8"/>
        <v>Flamesprayer +8</v>
      </c>
      <c r="C54" s="9">
        <v>0</v>
      </c>
      <c r="D54" s="9">
        <v>0</v>
      </c>
      <c r="E54" s="9">
        <v>0</v>
      </c>
      <c r="F54" s="9">
        <f t="shared" si="9"/>
        <v>85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0.62</v>
      </c>
      <c r="M54" s="9">
        <v>0</v>
      </c>
      <c r="N54" s="9">
        <v>0</v>
      </c>
      <c r="O54" s="9">
        <v>8</v>
      </c>
      <c r="P54" s="9">
        <v>0</v>
      </c>
      <c r="Q54" s="10">
        <v>8</v>
      </c>
    </row>
    <row r="55" spans="1:17" x14ac:dyDescent="0.2">
      <c r="A55" s="20">
        <v>9</v>
      </c>
      <c r="B55" s="9" t="str">
        <f t="shared" si="8"/>
        <v>Flamesprayer +9</v>
      </c>
      <c r="C55" s="9">
        <v>0</v>
      </c>
      <c r="D55" s="9">
        <v>0</v>
      </c>
      <c r="E55" s="9">
        <v>0</v>
      </c>
      <c r="F55" s="9">
        <f t="shared" si="9"/>
        <v>90</v>
      </c>
      <c r="G55" s="9">
        <v>0</v>
      </c>
      <c r="H55" s="9">
        <v>1</v>
      </c>
      <c r="I55" s="9">
        <v>0</v>
      </c>
      <c r="J55" s="9">
        <v>0</v>
      </c>
      <c r="K55" s="9">
        <v>0</v>
      </c>
      <c r="L55" s="9">
        <v>0.66</v>
      </c>
      <c r="M55" s="9">
        <v>0</v>
      </c>
      <c r="N55" s="9">
        <v>0</v>
      </c>
      <c r="O55" s="9">
        <v>8</v>
      </c>
      <c r="P55" s="9">
        <v>0</v>
      </c>
      <c r="Q55" s="10">
        <v>8</v>
      </c>
    </row>
    <row r="56" spans="1:17" x14ac:dyDescent="0.2">
      <c r="A56" s="23">
        <v>10</v>
      </c>
      <c r="B56" s="12" t="str">
        <f t="shared" si="8"/>
        <v>Flamesprayer +10</v>
      </c>
      <c r="C56" s="12">
        <v>0</v>
      </c>
      <c r="D56" s="12">
        <v>0</v>
      </c>
      <c r="E56" s="12">
        <v>0</v>
      </c>
      <c r="F56" s="12">
        <v>95</v>
      </c>
      <c r="G56" s="12">
        <v>0</v>
      </c>
      <c r="H56" s="12">
        <v>1</v>
      </c>
      <c r="I56" s="12">
        <v>0</v>
      </c>
      <c r="J56" s="12">
        <v>0</v>
      </c>
      <c r="K56" s="12">
        <v>0</v>
      </c>
      <c r="L56" s="12">
        <v>0.7</v>
      </c>
      <c r="M56" s="12">
        <v>0</v>
      </c>
      <c r="N56" s="12">
        <v>0</v>
      </c>
      <c r="O56" s="12">
        <v>8</v>
      </c>
      <c r="P56" s="12">
        <v>0</v>
      </c>
      <c r="Q56" s="13">
        <v>8</v>
      </c>
    </row>
    <row r="57" spans="1:17" x14ac:dyDescent="0.2">
      <c r="A57" s="20">
        <v>0</v>
      </c>
      <c r="B57" s="6" t="s">
        <v>179</v>
      </c>
      <c r="C57" s="6">
        <v>0</v>
      </c>
      <c r="D57" s="6">
        <v>80</v>
      </c>
      <c r="E57" s="6">
        <v>0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0.1</v>
      </c>
      <c r="L57" s="6">
        <v>0</v>
      </c>
      <c r="M57" s="6">
        <v>1</v>
      </c>
      <c r="N57" s="6">
        <v>28</v>
      </c>
      <c r="O57" s="6">
        <v>12</v>
      </c>
      <c r="P57" s="6">
        <v>0</v>
      </c>
      <c r="Q57" s="21">
        <v>0</v>
      </c>
    </row>
    <row r="58" spans="1:17" x14ac:dyDescent="0.2">
      <c r="A58" s="22">
        <v>1</v>
      </c>
      <c r="B58" s="9" t="str">
        <f t="shared" ref="B58:B67" si="10">B$57 &amp; " +" &amp; A58</f>
        <v>Gatling Gun +1</v>
      </c>
      <c r="C58" s="9">
        <v>0</v>
      </c>
      <c r="D58" s="9">
        <f t="shared" ref="D58:D66" si="11">D57+10</f>
        <v>90</v>
      </c>
      <c r="E58" s="9">
        <v>0</v>
      </c>
      <c r="F58" s="9">
        <v>0</v>
      </c>
      <c r="G58" s="9">
        <v>0</v>
      </c>
      <c r="H58" s="9">
        <v>1</v>
      </c>
      <c r="I58" s="9">
        <v>0</v>
      </c>
      <c r="J58" s="9">
        <v>0</v>
      </c>
      <c r="K58" s="9">
        <v>0.13</v>
      </c>
      <c r="L58" s="9">
        <v>0</v>
      </c>
      <c r="M58" s="9">
        <v>1</v>
      </c>
      <c r="N58" s="9">
        <v>28</v>
      </c>
      <c r="O58" s="9">
        <v>12</v>
      </c>
      <c r="P58" s="9">
        <v>0</v>
      </c>
      <c r="Q58" s="10">
        <v>0</v>
      </c>
    </row>
    <row r="59" spans="1:17" x14ac:dyDescent="0.2">
      <c r="A59" s="22">
        <v>2</v>
      </c>
      <c r="B59" s="9" t="str">
        <f t="shared" si="10"/>
        <v>Gatling Gun +2</v>
      </c>
      <c r="C59" s="9">
        <v>0</v>
      </c>
      <c r="D59" s="9">
        <f t="shared" si="11"/>
        <v>100</v>
      </c>
      <c r="E59" s="9">
        <v>0</v>
      </c>
      <c r="F59" s="9">
        <v>0</v>
      </c>
      <c r="G59" s="9">
        <v>0</v>
      </c>
      <c r="H59" s="9">
        <v>1</v>
      </c>
      <c r="I59" s="9">
        <v>0</v>
      </c>
      <c r="J59" s="9">
        <v>0</v>
      </c>
      <c r="K59" s="9">
        <v>0.16</v>
      </c>
      <c r="L59" s="9">
        <v>0</v>
      </c>
      <c r="M59" s="9">
        <v>1</v>
      </c>
      <c r="N59" s="9">
        <v>28</v>
      </c>
      <c r="O59" s="9">
        <v>12</v>
      </c>
      <c r="P59" s="9">
        <v>0</v>
      </c>
      <c r="Q59" s="10">
        <v>0</v>
      </c>
    </row>
    <row r="60" spans="1:17" x14ac:dyDescent="0.2">
      <c r="A60" s="20">
        <v>3</v>
      </c>
      <c r="B60" s="9" t="str">
        <f t="shared" si="10"/>
        <v>Gatling Gun +3</v>
      </c>
      <c r="C60" s="9">
        <v>0</v>
      </c>
      <c r="D60" s="9">
        <f t="shared" si="11"/>
        <v>110</v>
      </c>
      <c r="E60" s="9">
        <v>0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0.19</v>
      </c>
      <c r="L60" s="9">
        <v>0</v>
      </c>
      <c r="M60" s="9">
        <v>1</v>
      </c>
      <c r="N60" s="9">
        <v>28</v>
      </c>
      <c r="O60" s="9">
        <v>12</v>
      </c>
      <c r="P60" s="9">
        <v>0</v>
      </c>
      <c r="Q60" s="10">
        <v>0</v>
      </c>
    </row>
    <row r="61" spans="1:17" x14ac:dyDescent="0.2">
      <c r="A61" s="22">
        <v>4</v>
      </c>
      <c r="B61" s="9" t="str">
        <f t="shared" si="10"/>
        <v>Gatling Gun +4</v>
      </c>
      <c r="C61" s="9">
        <v>0</v>
      </c>
      <c r="D61" s="9">
        <f t="shared" si="11"/>
        <v>120</v>
      </c>
      <c r="E61" s="9">
        <v>0</v>
      </c>
      <c r="F61" s="9">
        <v>0</v>
      </c>
      <c r="G61" s="9">
        <v>0</v>
      </c>
      <c r="H61" s="9">
        <v>1</v>
      </c>
      <c r="I61" s="9">
        <v>0</v>
      </c>
      <c r="J61" s="9">
        <v>0</v>
      </c>
      <c r="K61" s="9">
        <v>0.22</v>
      </c>
      <c r="L61" s="9">
        <v>0</v>
      </c>
      <c r="M61" s="9">
        <v>1</v>
      </c>
      <c r="N61" s="9">
        <v>28</v>
      </c>
      <c r="O61" s="9">
        <v>12</v>
      </c>
      <c r="P61" s="9">
        <v>0</v>
      </c>
      <c r="Q61" s="10">
        <v>0</v>
      </c>
    </row>
    <row r="62" spans="1:17" x14ac:dyDescent="0.2">
      <c r="A62" s="22">
        <v>5</v>
      </c>
      <c r="B62" s="9" t="str">
        <f t="shared" si="10"/>
        <v>Gatling Gun +5</v>
      </c>
      <c r="C62" s="9">
        <v>0</v>
      </c>
      <c r="D62" s="9">
        <f t="shared" si="11"/>
        <v>130</v>
      </c>
      <c r="E62" s="9">
        <v>0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0.25</v>
      </c>
      <c r="L62" s="9">
        <v>0</v>
      </c>
      <c r="M62" s="9">
        <v>1</v>
      </c>
      <c r="N62" s="9">
        <v>28</v>
      </c>
      <c r="O62" s="9">
        <v>12</v>
      </c>
      <c r="P62" s="9">
        <v>0</v>
      </c>
      <c r="Q62" s="10">
        <v>0</v>
      </c>
    </row>
    <row r="63" spans="1:17" x14ac:dyDescent="0.2">
      <c r="A63" s="20">
        <v>6</v>
      </c>
      <c r="B63" s="9" t="str">
        <f t="shared" si="10"/>
        <v>Gatling Gun +6</v>
      </c>
      <c r="C63" s="9">
        <v>0</v>
      </c>
      <c r="D63" s="9">
        <f t="shared" si="11"/>
        <v>140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  <c r="J63" s="9">
        <v>0</v>
      </c>
      <c r="K63" s="9">
        <v>0.28000000000000003</v>
      </c>
      <c r="L63" s="9">
        <v>0</v>
      </c>
      <c r="M63" s="9">
        <v>1</v>
      </c>
      <c r="N63" s="9">
        <v>28</v>
      </c>
      <c r="O63" s="9">
        <v>12</v>
      </c>
      <c r="P63" s="9">
        <v>0</v>
      </c>
      <c r="Q63" s="10">
        <v>0</v>
      </c>
    </row>
    <row r="64" spans="1:17" x14ac:dyDescent="0.2">
      <c r="A64" s="22">
        <v>7</v>
      </c>
      <c r="B64" s="9" t="str">
        <f t="shared" si="10"/>
        <v>Gatling Gun +7</v>
      </c>
      <c r="C64" s="9">
        <v>0</v>
      </c>
      <c r="D64" s="9">
        <f t="shared" si="11"/>
        <v>150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  <c r="J64" s="9">
        <v>0</v>
      </c>
      <c r="K64" s="9">
        <v>0.31</v>
      </c>
      <c r="L64" s="9">
        <v>0</v>
      </c>
      <c r="M64" s="9">
        <v>1</v>
      </c>
      <c r="N64" s="9">
        <v>28</v>
      </c>
      <c r="O64" s="9">
        <v>12</v>
      </c>
      <c r="P64" s="9">
        <v>0</v>
      </c>
      <c r="Q64" s="10">
        <v>0</v>
      </c>
    </row>
    <row r="65" spans="1:17" x14ac:dyDescent="0.2">
      <c r="A65" s="22">
        <v>8</v>
      </c>
      <c r="B65" s="9" t="str">
        <f t="shared" si="10"/>
        <v>Gatling Gun +8</v>
      </c>
      <c r="C65" s="9">
        <v>0</v>
      </c>
      <c r="D65" s="9">
        <f t="shared" si="11"/>
        <v>160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  <c r="J65" s="9">
        <v>0</v>
      </c>
      <c r="K65" s="9">
        <v>0.34</v>
      </c>
      <c r="L65" s="9">
        <v>0</v>
      </c>
      <c r="M65" s="9">
        <v>1</v>
      </c>
      <c r="N65" s="9">
        <v>28</v>
      </c>
      <c r="O65" s="9">
        <v>12</v>
      </c>
      <c r="P65" s="9">
        <v>0</v>
      </c>
      <c r="Q65" s="10">
        <v>0</v>
      </c>
    </row>
    <row r="66" spans="1:17" x14ac:dyDescent="0.2">
      <c r="A66" s="20">
        <v>9</v>
      </c>
      <c r="B66" s="9" t="str">
        <f t="shared" si="10"/>
        <v>Gatling Gun +9</v>
      </c>
      <c r="C66" s="9">
        <v>0</v>
      </c>
      <c r="D66" s="9">
        <f t="shared" si="11"/>
        <v>170</v>
      </c>
      <c r="E66" s="9">
        <v>0</v>
      </c>
      <c r="F66" s="9">
        <v>0</v>
      </c>
      <c r="G66" s="9">
        <v>0</v>
      </c>
      <c r="H66" s="9">
        <v>1</v>
      </c>
      <c r="I66" s="9">
        <v>0</v>
      </c>
      <c r="J66" s="9">
        <v>0</v>
      </c>
      <c r="K66" s="9">
        <v>0.37</v>
      </c>
      <c r="L66" s="9">
        <v>0</v>
      </c>
      <c r="M66" s="9">
        <v>1</v>
      </c>
      <c r="N66" s="9">
        <v>28</v>
      </c>
      <c r="O66" s="9">
        <v>12</v>
      </c>
      <c r="P66" s="9">
        <v>0</v>
      </c>
      <c r="Q66" s="10">
        <v>0</v>
      </c>
    </row>
    <row r="67" spans="1:17" x14ac:dyDescent="0.2">
      <c r="A67" s="23">
        <v>10</v>
      </c>
      <c r="B67" s="12" t="str">
        <f t="shared" si="10"/>
        <v>Gatling Gun +10</v>
      </c>
      <c r="C67" s="12">
        <v>0</v>
      </c>
      <c r="D67" s="12">
        <v>180</v>
      </c>
      <c r="E67" s="12">
        <v>0</v>
      </c>
      <c r="F67" s="12">
        <v>0</v>
      </c>
      <c r="G67" s="12">
        <v>0</v>
      </c>
      <c r="H67" s="12">
        <v>1</v>
      </c>
      <c r="I67" s="12">
        <v>0</v>
      </c>
      <c r="J67" s="12">
        <v>0</v>
      </c>
      <c r="K67" s="12">
        <v>0.4</v>
      </c>
      <c r="L67" s="12">
        <v>0</v>
      </c>
      <c r="M67" s="12">
        <v>1</v>
      </c>
      <c r="N67" s="12">
        <v>28</v>
      </c>
      <c r="O67" s="12">
        <v>12</v>
      </c>
      <c r="P67" s="12">
        <v>0</v>
      </c>
      <c r="Q67" s="13">
        <v>0</v>
      </c>
    </row>
    <row r="68" spans="1:17" x14ac:dyDescent="0.2">
      <c r="A68" s="20">
        <v>0</v>
      </c>
      <c r="B68" s="6" t="s">
        <v>180</v>
      </c>
      <c r="C68" s="6">
        <v>0</v>
      </c>
      <c r="D68" s="6">
        <v>20</v>
      </c>
      <c r="E68" s="6">
        <v>0</v>
      </c>
      <c r="F68" s="6">
        <v>0</v>
      </c>
      <c r="G68" s="6">
        <v>0</v>
      </c>
      <c r="H68" s="6">
        <v>1</v>
      </c>
      <c r="I68" s="6">
        <v>0</v>
      </c>
      <c r="J68" s="6">
        <v>0</v>
      </c>
      <c r="K68" s="6">
        <v>0.5</v>
      </c>
      <c r="L68" s="6">
        <v>0</v>
      </c>
      <c r="M68" s="6">
        <v>1</v>
      </c>
      <c r="N68" s="6">
        <v>7</v>
      </c>
      <c r="O68" s="6">
        <v>9</v>
      </c>
      <c r="P68" s="6">
        <v>5</v>
      </c>
      <c r="Q68" s="21">
        <v>0</v>
      </c>
    </row>
    <row r="69" spans="1:17" x14ac:dyDescent="0.2">
      <c r="A69" s="22">
        <v>1</v>
      </c>
      <c r="B69" s="9" t="str">
        <f t="shared" ref="B69:B78" si="12">B$68 &amp; " +" &amp; A69</f>
        <v>Hunter Blunderbuss +1</v>
      </c>
      <c r="C69" s="9">
        <v>0</v>
      </c>
      <c r="D69" s="9">
        <f>D68+2</f>
        <v>22</v>
      </c>
      <c r="E69" s="9">
        <v>0</v>
      </c>
      <c r="F69" s="9">
        <v>0</v>
      </c>
      <c r="G69" s="9">
        <v>0</v>
      </c>
      <c r="H69" s="9">
        <v>1</v>
      </c>
      <c r="I69" s="9">
        <v>0</v>
      </c>
      <c r="J69" s="9">
        <v>0</v>
      </c>
      <c r="K69" s="9">
        <v>0.55000000000000004</v>
      </c>
      <c r="L69" s="9">
        <v>0</v>
      </c>
      <c r="M69" s="9">
        <v>1</v>
      </c>
      <c r="N69" s="9">
        <v>7</v>
      </c>
      <c r="O69" s="9">
        <v>9</v>
      </c>
      <c r="P69" s="9">
        <v>5</v>
      </c>
      <c r="Q69" s="10">
        <v>0</v>
      </c>
    </row>
    <row r="70" spans="1:17" x14ac:dyDescent="0.2">
      <c r="A70" s="22">
        <v>2</v>
      </c>
      <c r="B70" s="9" t="str">
        <f t="shared" si="12"/>
        <v>Hunter Blunderbuss +2</v>
      </c>
      <c r="C70" s="9">
        <v>0</v>
      </c>
      <c r="D70" s="9">
        <v>25</v>
      </c>
      <c r="E70" s="9">
        <v>0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0.6</v>
      </c>
      <c r="L70" s="9">
        <v>0</v>
      </c>
      <c r="M70" s="9">
        <v>1</v>
      </c>
      <c r="N70" s="9">
        <v>7</v>
      </c>
      <c r="O70" s="9">
        <v>9</v>
      </c>
      <c r="P70" s="9">
        <v>5</v>
      </c>
      <c r="Q70" s="10">
        <v>0</v>
      </c>
    </row>
    <row r="71" spans="1:17" x14ac:dyDescent="0.2">
      <c r="A71" s="20">
        <v>3</v>
      </c>
      <c r="B71" s="9" t="str">
        <f t="shared" si="12"/>
        <v>Hunter Blunderbuss +3</v>
      </c>
      <c r="C71" s="9">
        <v>0</v>
      </c>
      <c r="D71" s="9">
        <v>27</v>
      </c>
      <c r="E71" s="9">
        <v>0</v>
      </c>
      <c r="F71" s="9">
        <v>0</v>
      </c>
      <c r="G71" s="9">
        <v>0</v>
      </c>
      <c r="H71" s="9">
        <v>1</v>
      </c>
      <c r="I71" s="9">
        <v>0</v>
      </c>
      <c r="J71" s="9">
        <v>0</v>
      </c>
      <c r="K71" s="9">
        <v>0.65</v>
      </c>
      <c r="L71" s="9">
        <v>0</v>
      </c>
      <c r="M71" s="9">
        <v>1</v>
      </c>
      <c r="N71" s="9">
        <v>7</v>
      </c>
      <c r="O71" s="9">
        <v>9</v>
      </c>
      <c r="P71" s="9">
        <v>5</v>
      </c>
      <c r="Q71" s="10">
        <v>0</v>
      </c>
    </row>
    <row r="72" spans="1:17" x14ac:dyDescent="0.2">
      <c r="A72" s="22">
        <v>4</v>
      </c>
      <c r="B72" s="9" t="str">
        <f t="shared" si="12"/>
        <v>Hunter Blunderbuss +4</v>
      </c>
      <c r="C72" s="9">
        <v>0</v>
      </c>
      <c r="D72" s="9">
        <v>30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0.7</v>
      </c>
      <c r="L72" s="9">
        <v>0</v>
      </c>
      <c r="M72" s="9">
        <v>1</v>
      </c>
      <c r="N72" s="9">
        <v>7</v>
      </c>
      <c r="O72" s="9">
        <v>9</v>
      </c>
      <c r="P72" s="9">
        <v>5</v>
      </c>
      <c r="Q72" s="10">
        <v>0</v>
      </c>
    </row>
    <row r="73" spans="1:17" x14ac:dyDescent="0.2">
      <c r="A73" s="22">
        <v>5</v>
      </c>
      <c r="B73" s="9" t="str">
        <f t="shared" si="12"/>
        <v>Hunter Blunderbuss +5</v>
      </c>
      <c r="C73" s="9">
        <v>0</v>
      </c>
      <c r="D73" s="9">
        <v>32</v>
      </c>
      <c r="E73" s="9">
        <v>0</v>
      </c>
      <c r="F73" s="9">
        <v>0</v>
      </c>
      <c r="G73" s="9">
        <v>0</v>
      </c>
      <c r="H73" s="9">
        <v>1</v>
      </c>
      <c r="I73" s="9">
        <v>0</v>
      </c>
      <c r="J73" s="9">
        <v>0</v>
      </c>
      <c r="K73" s="9">
        <v>0.75</v>
      </c>
      <c r="L73" s="9">
        <v>0</v>
      </c>
      <c r="M73" s="9">
        <v>1</v>
      </c>
      <c r="N73" s="9">
        <v>7</v>
      </c>
      <c r="O73" s="9">
        <v>9</v>
      </c>
      <c r="P73" s="9">
        <v>5</v>
      </c>
      <c r="Q73" s="10">
        <v>0</v>
      </c>
    </row>
    <row r="74" spans="1:17" x14ac:dyDescent="0.2">
      <c r="A74" s="20">
        <v>6</v>
      </c>
      <c r="B74" s="9" t="str">
        <f t="shared" si="12"/>
        <v>Hunter Blunderbuss +6</v>
      </c>
      <c r="C74" s="9">
        <v>0</v>
      </c>
      <c r="D74" s="9">
        <v>35</v>
      </c>
      <c r="E74" s="9">
        <v>0</v>
      </c>
      <c r="F74" s="9">
        <v>0</v>
      </c>
      <c r="G74" s="9">
        <v>0</v>
      </c>
      <c r="H74" s="9">
        <v>1</v>
      </c>
      <c r="I74" s="9">
        <v>0</v>
      </c>
      <c r="J74" s="9">
        <v>0</v>
      </c>
      <c r="K74" s="9">
        <v>0.8</v>
      </c>
      <c r="L74" s="9">
        <v>0</v>
      </c>
      <c r="M74" s="9">
        <v>1</v>
      </c>
      <c r="N74" s="9">
        <v>7</v>
      </c>
      <c r="O74" s="9">
        <v>9</v>
      </c>
      <c r="P74" s="9">
        <v>5</v>
      </c>
      <c r="Q74" s="10">
        <v>0</v>
      </c>
    </row>
    <row r="75" spans="1:17" x14ac:dyDescent="0.2">
      <c r="A75" s="22">
        <v>7</v>
      </c>
      <c r="B75" s="9" t="str">
        <f t="shared" si="12"/>
        <v>Hunter Blunderbuss +7</v>
      </c>
      <c r="C75" s="9">
        <v>0</v>
      </c>
      <c r="D75" s="9">
        <v>37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0.86</v>
      </c>
      <c r="L75" s="9">
        <v>0</v>
      </c>
      <c r="M75" s="9">
        <v>1</v>
      </c>
      <c r="N75" s="9">
        <v>7</v>
      </c>
      <c r="O75" s="9">
        <v>9</v>
      </c>
      <c r="P75" s="9">
        <v>5</v>
      </c>
      <c r="Q75" s="10">
        <v>0</v>
      </c>
    </row>
    <row r="76" spans="1:17" x14ac:dyDescent="0.2">
      <c r="A76" s="22">
        <v>8</v>
      </c>
      <c r="B76" s="9" t="str">
        <f t="shared" si="12"/>
        <v>Hunter Blunderbuss +8</v>
      </c>
      <c r="C76" s="9">
        <v>0</v>
      </c>
      <c r="D76" s="9">
        <v>40</v>
      </c>
      <c r="E76" s="9">
        <v>0</v>
      </c>
      <c r="F76" s="9">
        <v>0</v>
      </c>
      <c r="G76" s="9">
        <v>0</v>
      </c>
      <c r="H76" s="9">
        <v>1</v>
      </c>
      <c r="I76" s="9">
        <v>0</v>
      </c>
      <c r="J76" s="9">
        <v>0</v>
      </c>
      <c r="K76" s="9">
        <v>0.9</v>
      </c>
      <c r="L76" s="9">
        <v>0</v>
      </c>
      <c r="M76" s="9">
        <v>1</v>
      </c>
      <c r="N76" s="9">
        <v>7</v>
      </c>
      <c r="O76" s="9">
        <v>9</v>
      </c>
      <c r="P76" s="9">
        <v>5</v>
      </c>
      <c r="Q76" s="10">
        <v>0</v>
      </c>
    </row>
    <row r="77" spans="1:17" x14ac:dyDescent="0.2">
      <c r="A77" s="20">
        <v>9</v>
      </c>
      <c r="B77" s="9" t="str">
        <f t="shared" si="12"/>
        <v>Hunter Blunderbuss +9</v>
      </c>
      <c r="C77" s="9">
        <v>0</v>
      </c>
      <c r="D77" s="9">
        <v>42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0.95</v>
      </c>
      <c r="L77" s="9">
        <v>0</v>
      </c>
      <c r="M77" s="9">
        <v>1</v>
      </c>
      <c r="N77" s="9">
        <v>7</v>
      </c>
      <c r="O77" s="9">
        <v>9</v>
      </c>
      <c r="P77" s="9">
        <v>5</v>
      </c>
      <c r="Q77" s="10">
        <v>0</v>
      </c>
    </row>
    <row r="78" spans="1:17" x14ac:dyDescent="0.2">
      <c r="A78" s="23">
        <v>10</v>
      </c>
      <c r="B78" s="12" t="str">
        <f t="shared" si="12"/>
        <v>Hunter Blunderbuss +10</v>
      </c>
      <c r="C78" s="12">
        <v>0</v>
      </c>
      <c r="D78" s="12">
        <v>45</v>
      </c>
      <c r="E78" s="12">
        <v>0</v>
      </c>
      <c r="F78" s="12">
        <v>0</v>
      </c>
      <c r="G78" s="12">
        <v>0</v>
      </c>
      <c r="H78" s="12">
        <v>1</v>
      </c>
      <c r="I78" s="12">
        <v>0</v>
      </c>
      <c r="J78" s="12">
        <v>0</v>
      </c>
      <c r="K78" s="12">
        <v>1</v>
      </c>
      <c r="L78" s="12">
        <v>0</v>
      </c>
      <c r="M78" s="12">
        <v>1</v>
      </c>
      <c r="N78" s="12">
        <v>7</v>
      </c>
      <c r="O78" s="12">
        <v>9</v>
      </c>
      <c r="P78" s="12">
        <v>5</v>
      </c>
      <c r="Q78" s="13">
        <v>0</v>
      </c>
    </row>
    <row r="79" spans="1:17" x14ac:dyDescent="0.2">
      <c r="A79" s="20">
        <v>0</v>
      </c>
      <c r="B79" s="6" t="s">
        <v>181</v>
      </c>
      <c r="C79" s="6">
        <v>0</v>
      </c>
      <c r="D79" s="6">
        <v>70</v>
      </c>
      <c r="E79" s="6">
        <v>0</v>
      </c>
      <c r="F79" s="6">
        <v>0</v>
      </c>
      <c r="G79" s="6">
        <v>0</v>
      </c>
      <c r="H79" s="6">
        <v>1</v>
      </c>
      <c r="I79" s="6">
        <v>0</v>
      </c>
      <c r="J79" s="6">
        <v>0</v>
      </c>
      <c r="K79" s="6">
        <v>0.45</v>
      </c>
      <c r="L79" s="6">
        <v>0</v>
      </c>
      <c r="M79" s="6">
        <v>1</v>
      </c>
      <c r="N79" s="6">
        <v>7</v>
      </c>
      <c r="O79" s="6">
        <v>9</v>
      </c>
      <c r="P79" s="6">
        <v>5</v>
      </c>
      <c r="Q79" s="21">
        <v>0</v>
      </c>
    </row>
    <row r="80" spans="1:17" x14ac:dyDescent="0.2">
      <c r="A80" s="22">
        <v>1</v>
      </c>
      <c r="B80" s="9" t="str">
        <f t="shared" ref="B80:B89" si="13">B$79 &amp; " +" &amp; A80</f>
        <v>Hunter Pistol +1</v>
      </c>
      <c r="C80" s="9">
        <v>0</v>
      </c>
      <c r="D80" s="9">
        <f t="shared" ref="D80:D88" si="14">D79+9</f>
        <v>79</v>
      </c>
      <c r="E80" s="9">
        <v>0</v>
      </c>
      <c r="F80" s="9">
        <v>0</v>
      </c>
      <c r="G80" s="9">
        <v>0</v>
      </c>
      <c r="H80" s="9">
        <v>1</v>
      </c>
      <c r="I80" s="9">
        <v>0</v>
      </c>
      <c r="J80" s="9">
        <v>0</v>
      </c>
      <c r="K80" s="9">
        <v>0.49</v>
      </c>
      <c r="L80" s="9">
        <v>0</v>
      </c>
      <c r="M80" s="9">
        <v>1</v>
      </c>
      <c r="N80" s="9">
        <v>7</v>
      </c>
      <c r="O80" s="9">
        <v>9</v>
      </c>
      <c r="P80" s="9">
        <v>5</v>
      </c>
      <c r="Q80" s="10">
        <v>0</v>
      </c>
    </row>
    <row r="81" spans="1:17" x14ac:dyDescent="0.2">
      <c r="A81" s="22">
        <v>2</v>
      </c>
      <c r="B81" s="9" t="str">
        <f t="shared" si="13"/>
        <v>Hunter Pistol +2</v>
      </c>
      <c r="C81" s="9">
        <v>0</v>
      </c>
      <c r="D81" s="9">
        <f t="shared" si="14"/>
        <v>88</v>
      </c>
      <c r="E81" s="9">
        <v>0</v>
      </c>
      <c r="F81" s="9">
        <v>0</v>
      </c>
      <c r="G81" s="9">
        <v>0</v>
      </c>
      <c r="H81" s="9">
        <v>1</v>
      </c>
      <c r="I81" s="9">
        <v>0</v>
      </c>
      <c r="J81" s="9">
        <v>0</v>
      </c>
      <c r="K81" s="9">
        <v>0.53</v>
      </c>
      <c r="L81" s="9">
        <v>0</v>
      </c>
      <c r="M81" s="9">
        <v>1</v>
      </c>
      <c r="N81" s="9">
        <v>7</v>
      </c>
      <c r="O81" s="9">
        <v>9</v>
      </c>
      <c r="P81" s="9">
        <v>5</v>
      </c>
      <c r="Q81" s="10">
        <v>0</v>
      </c>
    </row>
    <row r="82" spans="1:17" x14ac:dyDescent="0.2">
      <c r="A82" s="20">
        <v>3</v>
      </c>
      <c r="B82" s="9" t="str">
        <f t="shared" si="13"/>
        <v>Hunter Pistol +3</v>
      </c>
      <c r="C82" s="9">
        <v>0</v>
      </c>
      <c r="D82" s="9">
        <f t="shared" si="14"/>
        <v>97</v>
      </c>
      <c r="E82" s="9">
        <v>0</v>
      </c>
      <c r="F82" s="9">
        <v>0</v>
      </c>
      <c r="G82" s="9">
        <v>0</v>
      </c>
      <c r="H82" s="9">
        <v>1</v>
      </c>
      <c r="I82" s="9">
        <v>0</v>
      </c>
      <c r="J82" s="9">
        <v>0</v>
      </c>
      <c r="K82" s="9">
        <v>0.56999999999999995</v>
      </c>
      <c r="L82" s="9">
        <v>0</v>
      </c>
      <c r="M82" s="9">
        <v>1</v>
      </c>
      <c r="N82" s="9">
        <v>7</v>
      </c>
      <c r="O82" s="9">
        <v>9</v>
      </c>
      <c r="P82" s="9">
        <v>5</v>
      </c>
      <c r="Q82" s="10">
        <v>0</v>
      </c>
    </row>
    <row r="83" spans="1:17" x14ac:dyDescent="0.2">
      <c r="A83" s="22">
        <v>4</v>
      </c>
      <c r="B83" s="9" t="str">
        <f t="shared" si="13"/>
        <v>Hunter Pistol +4</v>
      </c>
      <c r="C83" s="9">
        <v>0</v>
      </c>
      <c r="D83" s="9">
        <f t="shared" si="14"/>
        <v>106</v>
      </c>
      <c r="E83" s="9">
        <v>0</v>
      </c>
      <c r="F83" s="9">
        <v>0</v>
      </c>
      <c r="G83" s="9">
        <v>0</v>
      </c>
      <c r="H83" s="9">
        <v>1</v>
      </c>
      <c r="I83" s="9">
        <v>0</v>
      </c>
      <c r="J83" s="9">
        <v>0</v>
      </c>
      <c r="K83" s="9">
        <v>0.61</v>
      </c>
      <c r="L83" s="9">
        <v>0</v>
      </c>
      <c r="M83" s="9">
        <v>1</v>
      </c>
      <c r="N83" s="9">
        <v>7</v>
      </c>
      <c r="O83" s="9">
        <v>9</v>
      </c>
      <c r="P83" s="9">
        <v>5</v>
      </c>
      <c r="Q83" s="10">
        <v>0</v>
      </c>
    </row>
    <row r="84" spans="1:17" x14ac:dyDescent="0.2">
      <c r="A84" s="22">
        <v>5</v>
      </c>
      <c r="B84" s="9" t="str">
        <f t="shared" si="13"/>
        <v>Hunter Pistol +5</v>
      </c>
      <c r="C84" s="9">
        <v>0</v>
      </c>
      <c r="D84" s="9">
        <f t="shared" si="14"/>
        <v>115</v>
      </c>
      <c r="E84" s="9">
        <v>0</v>
      </c>
      <c r="F84" s="9">
        <v>0</v>
      </c>
      <c r="G84" s="9">
        <v>0</v>
      </c>
      <c r="H84" s="9">
        <v>1</v>
      </c>
      <c r="I84" s="9">
        <v>0</v>
      </c>
      <c r="J84" s="9">
        <v>0</v>
      </c>
      <c r="K84" s="9">
        <v>0.65</v>
      </c>
      <c r="L84" s="9">
        <v>0</v>
      </c>
      <c r="M84" s="9">
        <v>1</v>
      </c>
      <c r="N84" s="9">
        <v>7</v>
      </c>
      <c r="O84" s="9">
        <v>9</v>
      </c>
      <c r="P84" s="9">
        <v>5</v>
      </c>
      <c r="Q84" s="10">
        <v>0</v>
      </c>
    </row>
    <row r="85" spans="1:17" x14ac:dyDescent="0.2">
      <c r="A85" s="20">
        <v>6</v>
      </c>
      <c r="B85" s="9" t="str">
        <f t="shared" si="13"/>
        <v>Hunter Pistol +6</v>
      </c>
      <c r="C85" s="9">
        <v>0</v>
      </c>
      <c r="D85" s="9">
        <f t="shared" si="14"/>
        <v>124</v>
      </c>
      <c r="E85" s="9">
        <v>0</v>
      </c>
      <c r="F85" s="9">
        <v>0</v>
      </c>
      <c r="G85" s="9">
        <v>0</v>
      </c>
      <c r="H85" s="9">
        <v>1</v>
      </c>
      <c r="I85" s="9">
        <v>0</v>
      </c>
      <c r="J85" s="9">
        <v>0</v>
      </c>
      <c r="K85" s="9">
        <v>0.69</v>
      </c>
      <c r="L85" s="9">
        <v>0</v>
      </c>
      <c r="M85" s="9">
        <v>1</v>
      </c>
      <c r="N85" s="9">
        <v>7</v>
      </c>
      <c r="O85" s="9">
        <v>9</v>
      </c>
      <c r="P85" s="9">
        <v>5</v>
      </c>
      <c r="Q85" s="10">
        <v>0</v>
      </c>
    </row>
    <row r="86" spans="1:17" x14ac:dyDescent="0.2">
      <c r="A86" s="22">
        <v>7</v>
      </c>
      <c r="B86" s="9" t="str">
        <f t="shared" si="13"/>
        <v>Hunter Pistol +7</v>
      </c>
      <c r="C86" s="9">
        <v>0</v>
      </c>
      <c r="D86" s="9">
        <f t="shared" si="14"/>
        <v>133</v>
      </c>
      <c r="E86" s="9">
        <v>0</v>
      </c>
      <c r="F86" s="9">
        <v>0</v>
      </c>
      <c r="G86" s="9">
        <v>0</v>
      </c>
      <c r="H86" s="9">
        <v>1</v>
      </c>
      <c r="I86" s="9">
        <v>0</v>
      </c>
      <c r="J86" s="9">
        <v>0</v>
      </c>
      <c r="K86" s="9">
        <v>0.73</v>
      </c>
      <c r="L86" s="9">
        <v>0</v>
      </c>
      <c r="M86" s="9">
        <v>1</v>
      </c>
      <c r="N86" s="9">
        <v>7</v>
      </c>
      <c r="O86" s="9">
        <v>9</v>
      </c>
      <c r="P86" s="9">
        <v>5</v>
      </c>
      <c r="Q86" s="10">
        <v>0</v>
      </c>
    </row>
    <row r="87" spans="1:17" x14ac:dyDescent="0.2">
      <c r="A87" s="22">
        <v>8</v>
      </c>
      <c r="B87" s="9" t="str">
        <f t="shared" si="13"/>
        <v>Hunter Pistol +8</v>
      </c>
      <c r="C87" s="9">
        <v>0</v>
      </c>
      <c r="D87" s="9">
        <f t="shared" si="14"/>
        <v>142</v>
      </c>
      <c r="E87" s="9">
        <v>0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0.77</v>
      </c>
      <c r="L87" s="9">
        <v>0</v>
      </c>
      <c r="M87" s="9">
        <v>1</v>
      </c>
      <c r="N87" s="9">
        <v>7</v>
      </c>
      <c r="O87" s="9">
        <v>9</v>
      </c>
      <c r="P87" s="9">
        <v>5</v>
      </c>
      <c r="Q87" s="10">
        <v>0</v>
      </c>
    </row>
    <row r="88" spans="1:17" x14ac:dyDescent="0.2">
      <c r="A88" s="20">
        <v>9</v>
      </c>
      <c r="B88" s="9" t="str">
        <f t="shared" si="13"/>
        <v>Hunter Pistol +9</v>
      </c>
      <c r="C88" s="9">
        <v>0</v>
      </c>
      <c r="D88" s="9">
        <f t="shared" si="14"/>
        <v>151</v>
      </c>
      <c r="E88" s="9">
        <v>0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  <c r="K88" s="9">
        <v>0.81</v>
      </c>
      <c r="L88" s="9">
        <v>0</v>
      </c>
      <c r="M88" s="9">
        <v>1</v>
      </c>
      <c r="N88" s="9">
        <v>7</v>
      </c>
      <c r="O88" s="9">
        <v>9</v>
      </c>
      <c r="P88" s="9">
        <v>5</v>
      </c>
      <c r="Q88" s="10">
        <v>0</v>
      </c>
    </row>
    <row r="89" spans="1:17" x14ac:dyDescent="0.2">
      <c r="A89" s="23">
        <v>10</v>
      </c>
      <c r="B89" s="12" t="str">
        <f t="shared" si="13"/>
        <v>Hunter Pistol +10</v>
      </c>
      <c r="C89" s="12">
        <v>0</v>
      </c>
      <c r="D89" s="12">
        <v>160</v>
      </c>
      <c r="E89" s="12">
        <v>0</v>
      </c>
      <c r="F89" s="12">
        <v>0</v>
      </c>
      <c r="G89" s="12">
        <v>0</v>
      </c>
      <c r="H89" s="12">
        <v>1</v>
      </c>
      <c r="I89" s="12">
        <v>0</v>
      </c>
      <c r="J89" s="12">
        <v>0</v>
      </c>
      <c r="K89" s="12">
        <v>0.85</v>
      </c>
      <c r="L89" s="12">
        <v>0</v>
      </c>
      <c r="M89" s="12">
        <v>1</v>
      </c>
      <c r="N89" s="12">
        <v>7</v>
      </c>
      <c r="O89" s="12">
        <v>9</v>
      </c>
      <c r="P89" s="12">
        <v>5</v>
      </c>
      <c r="Q89" s="13">
        <v>0</v>
      </c>
    </row>
    <row r="90" spans="1:17" x14ac:dyDescent="0.2">
      <c r="A90" s="20">
        <v>0</v>
      </c>
      <c r="B90" s="6" t="s">
        <v>182</v>
      </c>
      <c r="C90" s="6">
        <v>0</v>
      </c>
      <c r="D90" s="6">
        <v>0</v>
      </c>
      <c r="E90" s="6">
        <v>0</v>
      </c>
      <c r="F90" s="6">
        <v>50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0.7</v>
      </c>
      <c r="M90" s="6">
        <v>0</v>
      </c>
      <c r="N90" s="6">
        <v>6</v>
      </c>
      <c r="O90" s="6">
        <v>0</v>
      </c>
      <c r="P90" s="6">
        <v>0</v>
      </c>
      <c r="Q90" s="21">
        <v>0</v>
      </c>
    </row>
    <row r="91" spans="1:17" x14ac:dyDescent="0.2">
      <c r="A91" s="22">
        <v>1</v>
      </c>
      <c r="B91" s="9" t="str">
        <f t="shared" ref="B91:B100" si="15">B$90 &amp; " +" &amp; A91</f>
        <v>Hunter's Torch +1</v>
      </c>
      <c r="C91" s="9">
        <v>0</v>
      </c>
      <c r="D91" s="9">
        <v>0</v>
      </c>
      <c r="E91" s="9">
        <v>0</v>
      </c>
      <c r="F91" s="9">
        <f t="shared" ref="F91:F99" si="16">F90+5</f>
        <v>55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0.7</v>
      </c>
      <c r="M91" s="9">
        <v>0</v>
      </c>
      <c r="N91" s="9">
        <v>6</v>
      </c>
      <c r="O91" s="9">
        <v>0</v>
      </c>
      <c r="P91" s="9">
        <v>0</v>
      </c>
      <c r="Q91" s="10">
        <v>0</v>
      </c>
    </row>
    <row r="92" spans="1:17" x14ac:dyDescent="0.2">
      <c r="A92" s="22">
        <v>2</v>
      </c>
      <c r="B92" s="9" t="str">
        <f t="shared" si="15"/>
        <v>Hunter's Torch +2</v>
      </c>
      <c r="C92" s="9">
        <v>0</v>
      </c>
      <c r="D92" s="9">
        <v>0</v>
      </c>
      <c r="E92" s="9">
        <v>0</v>
      </c>
      <c r="F92" s="9">
        <f t="shared" si="16"/>
        <v>60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0.7</v>
      </c>
      <c r="M92" s="9">
        <v>0</v>
      </c>
      <c r="N92" s="9">
        <v>6</v>
      </c>
      <c r="O92" s="9">
        <v>0</v>
      </c>
      <c r="P92" s="9">
        <v>0</v>
      </c>
      <c r="Q92" s="10">
        <v>0</v>
      </c>
    </row>
    <row r="93" spans="1:17" x14ac:dyDescent="0.2">
      <c r="A93" s="20">
        <v>3</v>
      </c>
      <c r="B93" s="9" t="str">
        <f t="shared" si="15"/>
        <v>Hunter's Torch +3</v>
      </c>
      <c r="C93" s="9">
        <v>0</v>
      </c>
      <c r="D93" s="9">
        <v>0</v>
      </c>
      <c r="E93" s="9">
        <v>0</v>
      </c>
      <c r="F93" s="9">
        <f t="shared" si="16"/>
        <v>65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0.7</v>
      </c>
      <c r="M93" s="9">
        <v>0</v>
      </c>
      <c r="N93" s="9">
        <v>6</v>
      </c>
      <c r="O93" s="9">
        <v>0</v>
      </c>
      <c r="P93" s="9">
        <v>0</v>
      </c>
      <c r="Q93" s="10">
        <v>0</v>
      </c>
    </row>
    <row r="94" spans="1:17" x14ac:dyDescent="0.2">
      <c r="A94" s="22">
        <v>4</v>
      </c>
      <c r="B94" s="9" t="str">
        <f t="shared" si="15"/>
        <v>Hunter's Torch +4</v>
      </c>
      <c r="C94" s="9">
        <v>0</v>
      </c>
      <c r="D94" s="9">
        <v>0</v>
      </c>
      <c r="E94" s="9">
        <v>0</v>
      </c>
      <c r="F94" s="9">
        <f t="shared" si="16"/>
        <v>70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0.7</v>
      </c>
      <c r="M94" s="9">
        <v>0</v>
      </c>
      <c r="N94" s="9">
        <v>6</v>
      </c>
      <c r="O94" s="9">
        <v>0</v>
      </c>
      <c r="P94" s="9">
        <v>0</v>
      </c>
      <c r="Q94" s="10">
        <v>0</v>
      </c>
    </row>
    <row r="95" spans="1:17" x14ac:dyDescent="0.2">
      <c r="A95" s="22">
        <v>5</v>
      </c>
      <c r="B95" s="9" t="str">
        <f t="shared" si="15"/>
        <v>Hunter's Torch +5</v>
      </c>
      <c r="C95" s="9">
        <v>0</v>
      </c>
      <c r="D95" s="9">
        <v>0</v>
      </c>
      <c r="E95" s="9">
        <v>0</v>
      </c>
      <c r="F95" s="9">
        <f t="shared" si="16"/>
        <v>75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0.7</v>
      </c>
      <c r="M95" s="9">
        <v>0</v>
      </c>
      <c r="N95" s="9">
        <v>6</v>
      </c>
      <c r="O95" s="9">
        <v>0</v>
      </c>
      <c r="P95" s="9">
        <v>0</v>
      </c>
      <c r="Q95" s="10">
        <v>0</v>
      </c>
    </row>
    <row r="96" spans="1:17" x14ac:dyDescent="0.2">
      <c r="A96" s="20">
        <v>6</v>
      </c>
      <c r="B96" s="9" t="str">
        <f t="shared" si="15"/>
        <v>Hunter's Torch +6</v>
      </c>
      <c r="C96" s="9">
        <v>0</v>
      </c>
      <c r="D96" s="9">
        <v>0</v>
      </c>
      <c r="E96" s="9">
        <v>0</v>
      </c>
      <c r="F96" s="9">
        <f t="shared" si="16"/>
        <v>80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0.7</v>
      </c>
      <c r="M96" s="9">
        <v>0</v>
      </c>
      <c r="N96" s="9">
        <v>6</v>
      </c>
      <c r="O96" s="9">
        <v>0</v>
      </c>
      <c r="P96" s="9">
        <v>0</v>
      </c>
      <c r="Q96" s="10">
        <v>0</v>
      </c>
    </row>
    <row r="97" spans="1:17" x14ac:dyDescent="0.2">
      <c r="A97" s="22">
        <v>7</v>
      </c>
      <c r="B97" s="9" t="str">
        <f t="shared" si="15"/>
        <v>Hunter's Torch +7</v>
      </c>
      <c r="C97" s="9">
        <v>0</v>
      </c>
      <c r="D97" s="9">
        <v>0</v>
      </c>
      <c r="E97" s="9">
        <v>0</v>
      </c>
      <c r="F97" s="9">
        <f t="shared" si="16"/>
        <v>85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0.7</v>
      </c>
      <c r="M97" s="9">
        <v>0</v>
      </c>
      <c r="N97" s="9">
        <v>6</v>
      </c>
      <c r="O97" s="9">
        <v>0</v>
      </c>
      <c r="P97" s="9">
        <v>0</v>
      </c>
      <c r="Q97" s="10">
        <v>0</v>
      </c>
    </row>
    <row r="98" spans="1:17" x14ac:dyDescent="0.2">
      <c r="A98" s="22">
        <v>8</v>
      </c>
      <c r="B98" s="9" t="str">
        <f t="shared" si="15"/>
        <v>Hunter's Torch +8</v>
      </c>
      <c r="C98" s="9">
        <v>0</v>
      </c>
      <c r="D98" s="9">
        <v>0</v>
      </c>
      <c r="E98" s="9">
        <v>0</v>
      </c>
      <c r="F98" s="9">
        <f t="shared" si="16"/>
        <v>90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0.7</v>
      </c>
      <c r="M98" s="9">
        <v>0</v>
      </c>
      <c r="N98" s="9">
        <v>6</v>
      </c>
      <c r="O98" s="9">
        <v>0</v>
      </c>
      <c r="P98" s="9">
        <v>0</v>
      </c>
      <c r="Q98" s="10">
        <v>0</v>
      </c>
    </row>
    <row r="99" spans="1:17" x14ac:dyDescent="0.2">
      <c r="A99" s="20">
        <v>9</v>
      </c>
      <c r="B99" s="9" t="str">
        <f t="shared" si="15"/>
        <v>Hunter's Torch +9</v>
      </c>
      <c r="C99" s="9">
        <v>0</v>
      </c>
      <c r="D99" s="9">
        <v>0</v>
      </c>
      <c r="E99" s="9">
        <v>0</v>
      </c>
      <c r="F99" s="9">
        <f t="shared" si="16"/>
        <v>95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0.7</v>
      </c>
      <c r="M99" s="9">
        <v>0</v>
      </c>
      <c r="N99" s="9">
        <v>6</v>
      </c>
      <c r="O99" s="9">
        <v>0</v>
      </c>
      <c r="P99" s="9">
        <v>0</v>
      </c>
      <c r="Q99" s="10">
        <v>0</v>
      </c>
    </row>
    <row r="100" spans="1:17" x14ac:dyDescent="0.2">
      <c r="A100" s="23">
        <v>10</v>
      </c>
      <c r="B100" s="12" t="str">
        <f t="shared" si="15"/>
        <v>Hunter's Torch +10</v>
      </c>
      <c r="C100" s="12">
        <v>0</v>
      </c>
      <c r="D100" s="12">
        <v>0</v>
      </c>
      <c r="E100" s="12">
        <v>0</v>
      </c>
      <c r="F100" s="12">
        <v>100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0.7</v>
      </c>
      <c r="M100" s="12">
        <v>0</v>
      </c>
      <c r="N100" s="12">
        <v>6</v>
      </c>
      <c r="O100" s="12">
        <v>0</v>
      </c>
      <c r="P100" s="12">
        <v>0</v>
      </c>
      <c r="Q100" s="13">
        <v>0</v>
      </c>
    </row>
    <row r="101" spans="1:17" x14ac:dyDescent="0.2">
      <c r="A101" s="20">
        <v>0</v>
      </c>
      <c r="B101" s="6" t="s">
        <v>183</v>
      </c>
      <c r="C101" s="6">
        <v>0</v>
      </c>
      <c r="D101" s="6">
        <f>20</f>
        <v>20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0</v>
      </c>
      <c r="K101" s="6">
        <v>0.2</v>
      </c>
      <c r="L101" s="6">
        <v>0</v>
      </c>
      <c r="M101" s="6">
        <v>1</v>
      </c>
      <c r="N101" s="6">
        <v>9</v>
      </c>
      <c r="O101" s="6">
        <v>10</v>
      </c>
      <c r="P101" s="6">
        <v>9</v>
      </c>
      <c r="Q101" s="21">
        <v>0</v>
      </c>
    </row>
    <row r="102" spans="1:17" x14ac:dyDescent="0.2">
      <c r="A102" s="22">
        <v>1</v>
      </c>
      <c r="B102" s="9" t="str">
        <f t="shared" ref="B102:B111" si="17">B$101 &amp; " +" &amp; A102</f>
        <v>Ludwig's Rifle +1</v>
      </c>
      <c r="C102" s="9">
        <v>0</v>
      </c>
      <c r="D102" s="9">
        <v>23</v>
      </c>
      <c r="E102" s="9">
        <v>0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0.23</v>
      </c>
      <c r="L102" s="9">
        <v>0</v>
      </c>
      <c r="M102" s="9">
        <v>1</v>
      </c>
      <c r="N102" s="9">
        <v>9</v>
      </c>
      <c r="O102" s="9">
        <v>10</v>
      </c>
      <c r="P102" s="9">
        <v>9</v>
      </c>
      <c r="Q102" s="10">
        <v>0</v>
      </c>
    </row>
    <row r="103" spans="1:17" x14ac:dyDescent="0.2">
      <c r="A103" s="22">
        <v>2</v>
      </c>
      <c r="B103" s="9" t="str">
        <f t="shared" si="17"/>
        <v>Ludwig's Rifle +2</v>
      </c>
      <c r="C103" s="9">
        <v>0</v>
      </c>
      <c r="D103" s="9">
        <v>27</v>
      </c>
      <c r="E103" s="9">
        <v>0</v>
      </c>
      <c r="F103" s="9">
        <v>0</v>
      </c>
      <c r="G103" s="9">
        <v>0</v>
      </c>
      <c r="H103" s="9">
        <v>1</v>
      </c>
      <c r="I103" s="9">
        <v>0</v>
      </c>
      <c r="J103" s="9">
        <v>0</v>
      </c>
      <c r="K103" s="9">
        <v>0.26</v>
      </c>
      <c r="L103" s="9">
        <v>0</v>
      </c>
      <c r="M103" s="9">
        <v>1</v>
      </c>
      <c r="N103" s="9">
        <v>9</v>
      </c>
      <c r="O103" s="9">
        <v>10</v>
      </c>
      <c r="P103" s="9">
        <v>9</v>
      </c>
      <c r="Q103" s="10">
        <v>0</v>
      </c>
    </row>
    <row r="104" spans="1:17" x14ac:dyDescent="0.2">
      <c r="A104" s="20">
        <v>3</v>
      </c>
      <c r="B104" s="9" t="str">
        <f t="shared" si="17"/>
        <v>Ludwig's Rifle +3</v>
      </c>
      <c r="C104" s="9">
        <v>0</v>
      </c>
      <c r="D104" s="9">
        <v>30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  <c r="J104" s="9">
        <v>0</v>
      </c>
      <c r="K104" s="9">
        <v>0.28999999999999998</v>
      </c>
      <c r="L104" s="9">
        <v>0</v>
      </c>
      <c r="M104" s="9">
        <v>1</v>
      </c>
      <c r="N104" s="9">
        <v>9</v>
      </c>
      <c r="O104" s="9">
        <v>10</v>
      </c>
      <c r="P104" s="9">
        <v>9</v>
      </c>
      <c r="Q104" s="10">
        <v>0</v>
      </c>
    </row>
    <row r="105" spans="1:17" x14ac:dyDescent="0.2">
      <c r="A105" s="22">
        <v>4</v>
      </c>
      <c r="B105" s="9" t="str">
        <f t="shared" si="17"/>
        <v>Ludwig's Rifle +4</v>
      </c>
      <c r="C105" s="9">
        <v>0</v>
      </c>
      <c r="D105" s="9">
        <v>34</v>
      </c>
      <c r="E105" s="9">
        <v>0</v>
      </c>
      <c r="F105" s="9">
        <v>0</v>
      </c>
      <c r="G105" s="9">
        <v>0</v>
      </c>
      <c r="H105" s="9">
        <v>1</v>
      </c>
      <c r="I105" s="9">
        <v>0</v>
      </c>
      <c r="J105" s="9">
        <v>0</v>
      </c>
      <c r="K105" s="9">
        <v>0.32</v>
      </c>
      <c r="L105" s="9">
        <v>0</v>
      </c>
      <c r="M105" s="9">
        <v>1</v>
      </c>
      <c r="N105" s="9">
        <v>9</v>
      </c>
      <c r="O105" s="9">
        <v>10</v>
      </c>
      <c r="P105" s="9">
        <v>9</v>
      </c>
      <c r="Q105" s="10">
        <v>0</v>
      </c>
    </row>
    <row r="106" spans="1:17" x14ac:dyDescent="0.2">
      <c r="A106" s="22">
        <v>5</v>
      </c>
      <c r="B106" s="9" t="str">
        <f t="shared" si="17"/>
        <v>Ludwig's Rifle +5</v>
      </c>
      <c r="C106" s="9">
        <v>0</v>
      </c>
      <c r="D106" s="9">
        <v>37</v>
      </c>
      <c r="E106" s="9">
        <v>0</v>
      </c>
      <c r="F106" s="9">
        <v>0</v>
      </c>
      <c r="G106" s="9">
        <v>0</v>
      </c>
      <c r="H106" s="9">
        <v>1</v>
      </c>
      <c r="I106" s="9">
        <v>0</v>
      </c>
      <c r="J106" s="9">
        <v>0</v>
      </c>
      <c r="K106" s="9">
        <v>0.35</v>
      </c>
      <c r="L106" s="9">
        <v>0</v>
      </c>
      <c r="M106" s="9">
        <v>1</v>
      </c>
      <c r="N106" s="9">
        <v>9</v>
      </c>
      <c r="O106" s="9">
        <v>10</v>
      </c>
      <c r="P106" s="9">
        <v>9</v>
      </c>
      <c r="Q106" s="10">
        <v>0</v>
      </c>
    </row>
    <row r="107" spans="1:17" x14ac:dyDescent="0.2">
      <c r="A107" s="20">
        <v>6</v>
      </c>
      <c r="B107" s="9" t="str">
        <f t="shared" si="17"/>
        <v>Ludwig's Rifle +6</v>
      </c>
      <c r="C107" s="9">
        <v>0</v>
      </c>
      <c r="D107" s="9">
        <v>41</v>
      </c>
      <c r="E107" s="9">
        <v>0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0.38</v>
      </c>
      <c r="L107" s="9">
        <v>0</v>
      </c>
      <c r="M107" s="9">
        <v>1</v>
      </c>
      <c r="N107" s="9">
        <v>9</v>
      </c>
      <c r="O107" s="9">
        <v>10</v>
      </c>
      <c r="P107" s="9">
        <v>9</v>
      </c>
      <c r="Q107" s="10">
        <v>0</v>
      </c>
    </row>
    <row r="108" spans="1:17" x14ac:dyDescent="0.2">
      <c r="A108" s="22">
        <v>7</v>
      </c>
      <c r="B108" s="9" t="str">
        <f t="shared" si="17"/>
        <v>Ludwig's Rifle +7</v>
      </c>
      <c r="C108" s="9">
        <v>0</v>
      </c>
      <c r="D108" s="9">
        <v>44</v>
      </c>
      <c r="E108" s="9">
        <v>0</v>
      </c>
      <c r="F108" s="9">
        <v>0</v>
      </c>
      <c r="G108" s="9">
        <v>0</v>
      </c>
      <c r="H108" s="9">
        <v>1</v>
      </c>
      <c r="I108" s="9">
        <v>0</v>
      </c>
      <c r="J108" s="9">
        <v>0</v>
      </c>
      <c r="K108" s="9">
        <v>0.41</v>
      </c>
      <c r="L108" s="9">
        <v>0</v>
      </c>
      <c r="M108" s="9">
        <v>1</v>
      </c>
      <c r="N108" s="9">
        <v>9</v>
      </c>
      <c r="O108" s="9">
        <v>10</v>
      </c>
      <c r="P108" s="9">
        <v>9</v>
      </c>
      <c r="Q108" s="10">
        <v>0</v>
      </c>
    </row>
    <row r="109" spans="1:17" x14ac:dyDescent="0.2">
      <c r="A109" s="22">
        <v>8</v>
      </c>
      <c r="B109" s="9" t="str">
        <f t="shared" si="17"/>
        <v>Ludwig's Rifle +8</v>
      </c>
      <c r="C109" s="9">
        <v>0</v>
      </c>
      <c r="D109" s="9">
        <v>48</v>
      </c>
      <c r="E109" s="9">
        <v>0</v>
      </c>
      <c r="F109" s="9">
        <v>0</v>
      </c>
      <c r="G109" s="9">
        <v>0</v>
      </c>
      <c r="H109" s="9">
        <v>1</v>
      </c>
      <c r="I109" s="9">
        <v>0</v>
      </c>
      <c r="J109" s="9">
        <v>0</v>
      </c>
      <c r="K109" s="9">
        <v>0.44</v>
      </c>
      <c r="L109" s="9">
        <v>0</v>
      </c>
      <c r="M109" s="9">
        <v>1</v>
      </c>
      <c r="N109" s="9">
        <v>9</v>
      </c>
      <c r="O109" s="9">
        <v>10</v>
      </c>
      <c r="P109" s="9">
        <v>9</v>
      </c>
      <c r="Q109" s="10">
        <v>0</v>
      </c>
    </row>
    <row r="110" spans="1:17" x14ac:dyDescent="0.2">
      <c r="A110" s="20">
        <v>9</v>
      </c>
      <c r="B110" s="9" t="str">
        <f t="shared" si="17"/>
        <v>Ludwig's Rifle +9</v>
      </c>
      <c r="C110" s="9">
        <v>0</v>
      </c>
      <c r="D110" s="9">
        <v>51</v>
      </c>
      <c r="E110" s="9">
        <v>0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0.47</v>
      </c>
      <c r="L110" s="9">
        <v>0</v>
      </c>
      <c r="M110" s="9">
        <v>1</v>
      </c>
      <c r="N110" s="9">
        <v>9</v>
      </c>
      <c r="O110" s="9">
        <v>10</v>
      </c>
      <c r="P110" s="9">
        <v>9</v>
      </c>
      <c r="Q110" s="10">
        <v>0</v>
      </c>
    </row>
    <row r="111" spans="1:17" x14ac:dyDescent="0.2">
      <c r="A111" s="23">
        <v>10</v>
      </c>
      <c r="B111" s="12" t="str">
        <f t="shared" si="17"/>
        <v>Ludwig's Rifle +10</v>
      </c>
      <c r="C111" s="12">
        <v>0</v>
      </c>
      <c r="D111" s="12">
        <v>55</v>
      </c>
      <c r="E111" s="12">
        <v>0</v>
      </c>
      <c r="F111" s="12">
        <v>0</v>
      </c>
      <c r="G111" s="12">
        <v>0</v>
      </c>
      <c r="H111" s="12">
        <v>1</v>
      </c>
      <c r="I111" s="12">
        <v>0</v>
      </c>
      <c r="J111" s="12">
        <v>0</v>
      </c>
      <c r="K111" s="12">
        <v>0.5</v>
      </c>
      <c r="L111" s="12">
        <v>0</v>
      </c>
      <c r="M111" s="12">
        <v>1</v>
      </c>
      <c r="N111" s="12">
        <v>9</v>
      </c>
      <c r="O111" s="12">
        <v>10</v>
      </c>
      <c r="P111" s="12">
        <v>9</v>
      </c>
      <c r="Q111" s="13">
        <v>0</v>
      </c>
    </row>
    <row r="112" spans="1:17" x14ac:dyDescent="0.2">
      <c r="A112" s="20">
        <v>0</v>
      </c>
      <c r="B112" s="6" t="s">
        <v>184</v>
      </c>
      <c r="C112" s="6">
        <v>0</v>
      </c>
      <c r="D112" s="6">
        <v>80</v>
      </c>
      <c r="E112" s="6">
        <v>0</v>
      </c>
      <c r="F112" s="6">
        <v>0</v>
      </c>
      <c r="G112" s="6">
        <v>0</v>
      </c>
      <c r="H112" s="6">
        <v>1</v>
      </c>
      <c r="I112" s="6">
        <v>0</v>
      </c>
      <c r="J112" s="6">
        <v>0</v>
      </c>
      <c r="K112" s="6">
        <v>0.4</v>
      </c>
      <c r="L112" s="6">
        <v>0</v>
      </c>
      <c r="M112" s="6">
        <v>1</v>
      </c>
      <c r="N112" s="6">
        <v>9</v>
      </c>
      <c r="O112" s="6">
        <v>10</v>
      </c>
      <c r="P112" s="6">
        <v>9</v>
      </c>
      <c r="Q112" s="21">
        <v>0</v>
      </c>
    </row>
    <row r="113" spans="1:17" x14ac:dyDescent="0.2">
      <c r="A113" s="22">
        <v>1</v>
      </c>
      <c r="B113" s="9" t="str">
        <f t="shared" ref="B113:B122" si="18">B$112 &amp; " +" &amp; A113</f>
        <v>Piercing Rifle +1</v>
      </c>
      <c r="C113" s="9">
        <v>0</v>
      </c>
      <c r="D113" s="9">
        <f t="shared" ref="D113:D121" si="19">D112+8</f>
        <v>88</v>
      </c>
      <c r="E113" s="9">
        <v>0</v>
      </c>
      <c r="F113" s="9">
        <v>0</v>
      </c>
      <c r="G113" s="9">
        <v>0</v>
      </c>
      <c r="H113" s="9">
        <v>1</v>
      </c>
      <c r="I113" s="9">
        <v>0</v>
      </c>
      <c r="J113" s="9">
        <v>0</v>
      </c>
      <c r="K113" s="9">
        <v>0.46</v>
      </c>
      <c r="L113" s="9">
        <v>0</v>
      </c>
      <c r="M113" s="9">
        <v>1</v>
      </c>
      <c r="N113" s="9">
        <v>9</v>
      </c>
      <c r="O113" s="9">
        <v>10</v>
      </c>
      <c r="P113" s="9">
        <v>9</v>
      </c>
      <c r="Q113" s="10">
        <v>0</v>
      </c>
    </row>
    <row r="114" spans="1:17" x14ac:dyDescent="0.2">
      <c r="A114" s="22">
        <v>2</v>
      </c>
      <c r="B114" s="9" t="str">
        <f t="shared" si="18"/>
        <v>Piercing Rifle +2</v>
      </c>
      <c r="C114" s="9">
        <v>0</v>
      </c>
      <c r="D114" s="9">
        <f t="shared" si="19"/>
        <v>96</v>
      </c>
      <c r="E114" s="9">
        <v>0</v>
      </c>
      <c r="F114" s="9">
        <v>0</v>
      </c>
      <c r="G114" s="9">
        <v>0</v>
      </c>
      <c r="H114" s="9">
        <v>1</v>
      </c>
      <c r="I114" s="9">
        <v>0</v>
      </c>
      <c r="J114" s="9">
        <v>0</v>
      </c>
      <c r="K114" s="9">
        <v>0.52</v>
      </c>
      <c r="L114" s="9">
        <v>0</v>
      </c>
      <c r="M114" s="9">
        <v>1</v>
      </c>
      <c r="N114" s="9">
        <v>9</v>
      </c>
      <c r="O114" s="9">
        <v>10</v>
      </c>
      <c r="P114" s="9">
        <v>9</v>
      </c>
      <c r="Q114" s="10">
        <v>0</v>
      </c>
    </row>
    <row r="115" spans="1:17" x14ac:dyDescent="0.2">
      <c r="A115" s="20">
        <v>3</v>
      </c>
      <c r="B115" s="9" t="str">
        <f t="shared" si="18"/>
        <v>Piercing Rifle +3</v>
      </c>
      <c r="C115" s="9">
        <v>0</v>
      </c>
      <c r="D115" s="9">
        <f t="shared" si="19"/>
        <v>104</v>
      </c>
      <c r="E115" s="9">
        <v>0</v>
      </c>
      <c r="F115" s="9">
        <v>0</v>
      </c>
      <c r="G115" s="9">
        <v>0</v>
      </c>
      <c r="H115" s="9">
        <v>1</v>
      </c>
      <c r="I115" s="9">
        <v>0</v>
      </c>
      <c r="J115" s="9">
        <v>0</v>
      </c>
      <c r="K115" s="9">
        <v>0.57999999999999996</v>
      </c>
      <c r="L115" s="9">
        <v>0</v>
      </c>
      <c r="M115" s="9">
        <v>1</v>
      </c>
      <c r="N115" s="9">
        <v>9</v>
      </c>
      <c r="O115" s="9">
        <v>10</v>
      </c>
      <c r="P115" s="9">
        <v>9</v>
      </c>
      <c r="Q115" s="10">
        <v>0</v>
      </c>
    </row>
    <row r="116" spans="1:17" x14ac:dyDescent="0.2">
      <c r="A116" s="22">
        <v>4</v>
      </c>
      <c r="B116" s="9" t="str">
        <f t="shared" si="18"/>
        <v>Piercing Rifle +4</v>
      </c>
      <c r="C116" s="9">
        <v>0</v>
      </c>
      <c r="D116" s="9">
        <f t="shared" si="19"/>
        <v>112</v>
      </c>
      <c r="E116" s="9">
        <v>0</v>
      </c>
      <c r="F116" s="9">
        <v>0</v>
      </c>
      <c r="G116" s="9">
        <v>0</v>
      </c>
      <c r="H116" s="9">
        <v>1</v>
      </c>
      <c r="I116" s="9">
        <v>0</v>
      </c>
      <c r="J116" s="9">
        <v>0</v>
      </c>
      <c r="K116" s="9">
        <v>0.64</v>
      </c>
      <c r="L116" s="9">
        <v>0</v>
      </c>
      <c r="M116" s="9">
        <v>1</v>
      </c>
      <c r="N116" s="9">
        <v>9</v>
      </c>
      <c r="O116" s="9">
        <v>10</v>
      </c>
      <c r="P116" s="9">
        <v>9</v>
      </c>
      <c r="Q116" s="10">
        <v>0</v>
      </c>
    </row>
    <row r="117" spans="1:17" x14ac:dyDescent="0.2">
      <c r="A117" s="22">
        <v>5</v>
      </c>
      <c r="B117" s="9" t="str">
        <f t="shared" si="18"/>
        <v>Piercing Rifle +5</v>
      </c>
      <c r="C117" s="9">
        <v>0</v>
      </c>
      <c r="D117" s="9">
        <f t="shared" si="19"/>
        <v>120</v>
      </c>
      <c r="E117" s="9">
        <v>0</v>
      </c>
      <c r="F117" s="9">
        <v>0</v>
      </c>
      <c r="G117" s="9">
        <v>0</v>
      </c>
      <c r="H117" s="9">
        <v>1</v>
      </c>
      <c r="I117" s="9">
        <v>0</v>
      </c>
      <c r="J117" s="9">
        <v>0</v>
      </c>
      <c r="K117" s="9">
        <v>0.7</v>
      </c>
      <c r="L117" s="9">
        <v>0</v>
      </c>
      <c r="M117" s="9">
        <v>1</v>
      </c>
      <c r="N117" s="9">
        <v>9</v>
      </c>
      <c r="O117" s="9">
        <v>10</v>
      </c>
      <c r="P117" s="9">
        <v>9</v>
      </c>
      <c r="Q117" s="10">
        <v>0</v>
      </c>
    </row>
    <row r="118" spans="1:17" x14ac:dyDescent="0.2">
      <c r="A118" s="20">
        <v>6</v>
      </c>
      <c r="B118" s="9" t="str">
        <f t="shared" si="18"/>
        <v>Piercing Rifle +6</v>
      </c>
      <c r="C118" s="9">
        <v>0</v>
      </c>
      <c r="D118" s="9">
        <f t="shared" si="19"/>
        <v>128</v>
      </c>
      <c r="E118" s="9">
        <v>0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0.76</v>
      </c>
      <c r="L118" s="9">
        <v>0</v>
      </c>
      <c r="M118" s="9">
        <v>1</v>
      </c>
      <c r="N118" s="9">
        <v>9</v>
      </c>
      <c r="O118" s="9">
        <v>10</v>
      </c>
      <c r="P118" s="9">
        <v>9</v>
      </c>
      <c r="Q118" s="10">
        <v>0</v>
      </c>
    </row>
    <row r="119" spans="1:17" x14ac:dyDescent="0.2">
      <c r="A119" s="22">
        <v>7</v>
      </c>
      <c r="B119" s="9" t="str">
        <f t="shared" si="18"/>
        <v>Piercing Rifle +7</v>
      </c>
      <c r="C119" s="9">
        <v>0</v>
      </c>
      <c r="D119" s="9">
        <f t="shared" si="19"/>
        <v>136</v>
      </c>
      <c r="E119" s="9">
        <v>0</v>
      </c>
      <c r="F119" s="9">
        <v>0</v>
      </c>
      <c r="G119" s="9">
        <v>0</v>
      </c>
      <c r="H119" s="9">
        <v>1</v>
      </c>
      <c r="I119" s="9">
        <v>0</v>
      </c>
      <c r="J119" s="9">
        <v>0</v>
      </c>
      <c r="K119" s="9">
        <v>0.82</v>
      </c>
      <c r="L119" s="9">
        <v>0</v>
      </c>
      <c r="M119" s="9">
        <v>1</v>
      </c>
      <c r="N119" s="9">
        <v>9</v>
      </c>
      <c r="O119" s="9">
        <v>10</v>
      </c>
      <c r="P119" s="9">
        <v>9</v>
      </c>
      <c r="Q119" s="10">
        <v>0</v>
      </c>
    </row>
    <row r="120" spans="1:17" x14ac:dyDescent="0.2">
      <c r="A120" s="22">
        <v>8</v>
      </c>
      <c r="B120" s="9" t="str">
        <f t="shared" si="18"/>
        <v>Piercing Rifle +8</v>
      </c>
      <c r="C120" s="9">
        <v>0</v>
      </c>
      <c r="D120" s="9">
        <f t="shared" si="19"/>
        <v>144</v>
      </c>
      <c r="E120" s="9">
        <v>0</v>
      </c>
      <c r="F120" s="9">
        <v>0</v>
      </c>
      <c r="G120" s="9">
        <v>0</v>
      </c>
      <c r="H120" s="9">
        <v>1</v>
      </c>
      <c r="I120" s="9">
        <v>0</v>
      </c>
      <c r="J120" s="9">
        <v>0</v>
      </c>
      <c r="K120" s="9">
        <v>0.88</v>
      </c>
      <c r="L120" s="9">
        <v>0</v>
      </c>
      <c r="M120" s="9">
        <v>1</v>
      </c>
      <c r="N120" s="9">
        <v>9</v>
      </c>
      <c r="O120" s="9">
        <v>10</v>
      </c>
      <c r="P120" s="9">
        <v>9</v>
      </c>
      <c r="Q120" s="10">
        <v>0</v>
      </c>
    </row>
    <row r="121" spans="1:17" x14ac:dyDescent="0.2">
      <c r="A121" s="20">
        <v>9</v>
      </c>
      <c r="B121" s="9" t="str">
        <f t="shared" si="18"/>
        <v>Piercing Rifle +9</v>
      </c>
      <c r="C121" s="9">
        <v>0</v>
      </c>
      <c r="D121" s="9">
        <f t="shared" si="19"/>
        <v>152</v>
      </c>
      <c r="E121" s="9">
        <v>0</v>
      </c>
      <c r="F121" s="9">
        <v>0</v>
      </c>
      <c r="G121" s="9">
        <v>0</v>
      </c>
      <c r="H121" s="9">
        <v>1</v>
      </c>
      <c r="I121" s="9">
        <v>0</v>
      </c>
      <c r="J121" s="9">
        <v>0</v>
      </c>
      <c r="K121" s="9">
        <v>0.94</v>
      </c>
      <c r="L121" s="9">
        <v>0</v>
      </c>
      <c r="M121" s="9">
        <v>1</v>
      </c>
      <c r="N121" s="9">
        <v>9</v>
      </c>
      <c r="O121" s="9">
        <v>10</v>
      </c>
      <c r="P121" s="9">
        <v>9</v>
      </c>
      <c r="Q121" s="10">
        <v>0</v>
      </c>
    </row>
    <row r="122" spans="1:17" x14ac:dyDescent="0.2">
      <c r="A122" s="23">
        <v>10</v>
      </c>
      <c r="B122" s="12" t="str">
        <f t="shared" si="18"/>
        <v>Piercing Rifle +10</v>
      </c>
      <c r="C122" s="12">
        <v>0</v>
      </c>
      <c r="D122" s="12">
        <v>160</v>
      </c>
      <c r="E122" s="12">
        <v>0</v>
      </c>
      <c r="F122" s="12">
        <v>0</v>
      </c>
      <c r="G122" s="12">
        <v>0</v>
      </c>
      <c r="H122" s="12">
        <v>1</v>
      </c>
      <c r="I122" s="12">
        <v>0</v>
      </c>
      <c r="J122" s="12">
        <v>0</v>
      </c>
      <c r="K122" s="12">
        <v>1</v>
      </c>
      <c r="L122" s="12">
        <v>0</v>
      </c>
      <c r="M122" s="12">
        <v>1</v>
      </c>
      <c r="N122" s="12">
        <v>9</v>
      </c>
      <c r="O122" s="12">
        <v>10</v>
      </c>
      <c r="P122" s="12">
        <v>9</v>
      </c>
      <c r="Q122" s="13">
        <v>0</v>
      </c>
    </row>
    <row r="123" spans="1:17" x14ac:dyDescent="0.2">
      <c r="A123" s="20">
        <v>0</v>
      </c>
      <c r="B123" s="6" t="s">
        <v>185</v>
      </c>
      <c r="C123" s="6">
        <v>0</v>
      </c>
      <c r="D123" s="6">
        <v>90</v>
      </c>
      <c r="E123" s="6">
        <v>0</v>
      </c>
      <c r="F123" s="6">
        <v>0</v>
      </c>
      <c r="G123" s="6">
        <v>0</v>
      </c>
      <c r="H123" s="6">
        <v>2</v>
      </c>
      <c r="I123" s="6">
        <v>0</v>
      </c>
      <c r="J123" s="6">
        <v>0</v>
      </c>
      <c r="K123" s="6">
        <v>0.5</v>
      </c>
      <c r="L123" s="6">
        <v>0</v>
      </c>
      <c r="M123" s="6">
        <v>1</v>
      </c>
      <c r="N123" s="6">
        <v>10</v>
      </c>
      <c r="O123" s="6">
        <v>11</v>
      </c>
      <c r="P123" s="6">
        <v>8</v>
      </c>
      <c r="Q123" s="21">
        <v>0</v>
      </c>
    </row>
    <row r="124" spans="1:17" x14ac:dyDescent="0.2">
      <c r="A124" s="22">
        <v>1</v>
      </c>
      <c r="B124" s="9" t="str">
        <f t="shared" ref="B124:B133" si="20">B$123 &amp; " +" &amp; A124</f>
        <v>Repeating Pistol +1</v>
      </c>
      <c r="C124" s="9">
        <v>0</v>
      </c>
      <c r="D124" s="9">
        <f t="shared" ref="D124:D132" si="21">D123+11</f>
        <v>101</v>
      </c>
      <c r="E124" s="9">
        <v>0</v>
      </c>
      <c r="F124" s="9">
        <v>0</v>
      </c>
      <c r="G124" s="9">
        <v>0</v>
      </c>
      <c r="H124" s="9">
        <v>2</v>
      </c>
      <c r="I124" s="9">
        <v>0</v>
      </c>
      <c r="J124" s="9">
        <v>0</v>
      </c>
      <c r="K124" s="9">
        <v>0.53</v>
      </c>
      <c r="L124" s="9">
        <v>0</v>
      </c>
      <c r="M124" s="9">
        <v>1</v>
      </c>
      <c r="N124" s="9">
        <v>10</v>
      </c>
      <c r="O124" s="9">
        <v>11</v>
      </c>
      <c r="P124" s="9">
        <v>8</v>
      </c>
      <c r="Q124" s="10">
        <v>0</v>
      </c>
    </row>
    <row r="125" spans="1:17" x14ac:dyDescent="0.2">
      <c r="A125" s="22">
        <v>2</v>
      </c>
      <c r="B125" s="9" t="str">
        <f t="shared" si="20"/>
        <v>Repeating Pistol +2</v>
      </c>
      <c r="C125" s="9">
        <v>0</v>
      </c>
      <c r="D125" s="9">
        <f t="shared" si="21"/>
        <v>112</v>
      </c>
      <c r="E125" s="9">
        <v>0</v>
      </c>
      <c r="F125" s="9">
        <v>0</v>
      </c>
      <c r="G125" s="9">
        <v>0</v>
      </c>
      <c r="H125" s="9">
        <v>2</v>
      </c>
      <c r="I125" s="9">
        <v>0</v>
      </c>
      <c r="J125" s="9">
        <v>0</v>
      </c>
      <c r="K125" s="9">
        <v>0.56000000000000005</v>
      </c>
      <c r="L125" s="9">
        <v>0</v>
      </c>
      <c r="M125" s="9">
        <v>1</v>
      </c>
      <c r="N125" s="9">
        <v>10</v>
      </c>
      <c r="O125" s="9">
        <v>11</v>
      </c>
      <c r="P125" s="9">
        <v>8</v>
      </c>
      <c r="Q125" s="10">
        <v>0</v>
      </c>
    </row>
    <row r="126" spans="1:17" x14ac:dyDescent="0.2">
      <c r="A126" s="20">
        <v>3</v>
      </c>
      <c r="B126" s="9" t="str">
        <f t="shared" si="20"/>
        <v>Repeating Pistol +3</v>
      </c>
      <c r="C126" s="9">
        <v>0</v>
      </c>
      <c r="D126" s="9">
        <f t="shared" si="21"/>
        <v>123</v>
      </c>
      <c r="E126" s="9">
        <v>0</v>
      </c>
      <c r="F126" s="9">
        <v>0</v>
      </c>
      <c r="G126" s="9">
        <v>0</v>
      </c>
      <c r="H126" s="9">
        <v>2</v>
      </c>
      <c r="I126" s="9">
        <v>0</v>
      </c>
      <c r="J126" s="9">
        <v>0</v>
      </c>
      <c r="K126" s="9">
        <v>0.59</v>
      </c>
      <c r="L126" s="9">
        <v>0</v>
      </c>
      <c r="M126" s="9">
        <v>1</v>
      </c>
      <c r="N126" s="9">
        <v>10</v>
      </c>
      <c r="O126" s="9">
        <v>11</v>
      </c>
      <c r="P126" s="9">
        <v>8</v>
      </c>
      <c r="Q126" s="10">
        <v>0</v>
      </c>
    </row>
    <row r="127" spans="1:17" x14ac:dyDescent="0.2">
      <c r="A127" s="22">
        <v>4</v>
      </c>
      <c r="B127" s="9" t="str">
        <f t="shared" si="20"/>
        <v>Repeating Pistol +4</v>
      </c>
      <c r="C127" s="9">
        <v>0</v>
      </c>
      <c r="D127" s="9">
        <f t="shared" si="21"/>
        <v>134</v>
      </c>
      <c r="E127" s="9">
        <v>0</v>
      </c>
      <c r="F127" s="9">
        <v>0</v>
      </c>
      <c r="G127" s="9">
        <v>0</v>
      </c>
      <c r="H127" s="9">
        <v>2</v>
      </c>
      <c r="I127" s="9">
        <v>0</v>
      </c>
      <c r="J127" s="9">
        <v>0</v>
      </c>
      <c r="K127" s="9">
        <v>0.62</v>
      </c>
      <c r="L127" s="9">
        <v>0</v>
      </c>
      <c r="M127" s="9">
        <v>1</v>
      </c>
      <c r="N127" s="9">
        <v>10</v>
      </c>
      <c r="O127" s="9">
        <v>11</v>
      </c>
      <c r="P127" s="9">
        <v>8</v>
      </c>
      <c r="Q127" s="10">
        <v>0</v>
      </c>
    </row>
    <row r="128" spans="1:17" x14ac:dyDescent="0.2">
      <c r="A128" s="22">
        <v>5</v>
      </c>
      <c r="B128" s="9" t="str">
        <f t="shared" si="20"/>
        <v>Repeating Pistol +5</v>
      </c>
      <c r="C128" s="9">
        <v>0</v>
      </c>
      <c r="D128" s="9">
        <f t="shared" si="21"/>
        <v>145</v>
      </c>
      <c r="E128" s="9">
        <v>0</v>
      </c>
      <c r="F128" s="9">
        <v>0</v>
      </c>
      <c r="G128" s="9">
        <v>0</v>
      </c>
      <c r="H128" s="9">
        <v>2</v>
      </c>
      <c r="I128" s="9">
        <v>0</v>
      </c>
      <c r="J128" s="9">
        <v>0</v>
      </c>
      <c r="K128" s="9">
        <v>0.65</v>
      </c>
      <c r="L128" s="9">
        <v>0</v>
      </c>
      <c r="M128" s="9">
        <v>1</v>
      </c>
      <c r="N128" s="9">
        <v>10</v>
      </c>
      <c r="O128" s="9">
        <v>11</v>
      </c>
      <c r="P128" s="9">
        <v>8</v>
      </c>
      <c r="Q128" s="10">
        <v>0</v>
      </c>
    </row>
    <row r="129" spans="1:17" x14ac:dyDescent="0.2">
      <c r="A129" s="20">
        <v>6</v>
      </c>
      <c r="B129" s="9" t="str">
        <f t="shared" si="20"/>
        <v>Repeating Pistol +6</v>
      </c>
      <c r="C129" s="9">
        <v>0</v>
      </c>
      <c r="D129" s="9">
        <f t="shared" si="21"/>
        <v>156</v>
      </c>
      <c r="E129" s="9">
        <v>0</v>
      </c>
      <c r="F129" s="9">
        <v>0</v>
      </c>
      <c r="G129" s="9">
        <v>0</v>
      </c>
      <c r="H129" s="9">
        <v>2</v>
      </c>
      <c r="I129" s="9">
        <v>0</v>
      </c>
      <c r="J129" s="9">
        <v>0</v>
      </c>
      <c r="K129" s="9">
        <v>0.68</v>
      </c>
      <c r="L129" s="9">
        <v>0</v>
      </c>
      <c r="M129" s="9">
        <v>1</v>
      </c>
      <c r="N129" s="9">
        <v>10</v>
      </c>
      <c r="O129" s="9">
        <v>11</v>
      </c>
      <c r="P129" s="9">
        <v>8</v>
      </c>
      <c r="Q129" s="10">
        <v>0</v>
      </c>
    </row>
    <row r="130" spans="1:17" x14ac:dyDescent="0.2">
      <c r="A130" s="22">
        <v>7</v>
      </c>
      <c r="B130" s="9" t="str">
        <f t="shared" si="20"/>
        <v>Repeating Pistol +7</v>
      </c>
      <c r="C130" s="9">
        <v>0</v>
      </c>
      <c r="D130" s="9">
        <f t="shared" si="21"/>
        <v>167</v>
      </c>
      <c r="E130" s="9">
        <v>0</v>
      </c>
      <c r="F130" s="9">
        <v>0</v>
      </c>
      <c r="G130" s="9">
        <v>0</v>
      </c>
      <c r="H130" s="9">
        <v>2</v>
      </c>
      <c r="I130" s="9">
        <v>0</v>
      </c>
      <c r="J130" s="9">
        <v>0</v>
      </c>
      <c r="K130" s="9">
        <v>0.71</v>
      </c>
      <c r="L130" s="9">
        <v>0</v>
      </c>
      <c r="M130" s="9">
        <v>1</v>
      </c>
      <c r="N130" s="9">
        <v>10</v>
      </c>
      <c r="O130" s="9">
        <v>11</v>
      </c>
      <c r="P130" s="9">
        <v>8</v>
      </c>
      <c r="Q130" s="10">
        <v>0</v>
      </c>
    </row>
    <row r="131" spans="1:17" x14ac:dyDescent="0.2">
      <c r="A131" s="22">
        <v>8</v>
      </c>
      <c r="B131" s="9" t="str">
        <f t="shared" si="20"/>
        <v>Repeating Pistol +8</v>
      </c>
      <c r="C131" s="9">
        <v>0</v>
      </c>
      <c r="D131" s="9">
        <f t="shared" si="21"/>
        <v>178</v>
      </c>
      <c r="E131" s="9">
        <v>0</v>
      </c>
      <c r="F131" s="9">
        <v>0</v>
      </c>
      <c r="G131" s="9">
        <v>0</v>
      </c>
      <c r="H131" s="9">
        <v>2</v>
      </c>
      <c r="I131" s="9">
        <v>0</v>
      </c>
      <c r="J131" s="9">
        <v>0</v>
      </c>
      <c r="K131" s="9">
        <v>0.74</v>
      </c>
      <c r="L131" s="9">
        <v>0</v>
      </c>
      <c r="M131" s="9">
        <v>1</v>
      </c>
      <c r="N131" s="9">
        <v>10</v>
      </c>
      <c r="O131" s="9">
        <v>11</v>
      </c>
      <c r="P131" s="9">
        <v>8</v>
      </c>
      <c r="Q131" s="10">
        <v>0</v>
      </c>
    </row>
    <row r="132" spans="1:17" x14ac:dyDescent="0.2">
      <c r="A132" s="20">
        <v>9</v>
      </c>
      <c r="B132" s="9" t="str">
        <f t="shared" si="20"/>
        <v>Repeating Pistol +9</v>
      </c>
      <c r="C132" s="9">
        <v>0</v>
      </c>
      <c r="D132" s="9">
        <f t="shared" si="21"/>
        <v>189</v>
      </c>
      <c r="E132" s="9">
        <v>0</v>
      </c>
      <c r="F132" s="9">
        <v>0</v>
      </c>
      <c r="G132" s="9">
        <v>0</v>
      </c>
      <c r="H132" s="9">
        <v>2</v>
      </c>
      <c r="I132" s="9">
        <v>0</v>
      </c>
      <c r="J132" s="9">
        <v>0</v>
      </c>
      <c r="K132" s="9">
        <v>0.77</v>
      </c>
      <c r="L132" s="9">
        <v>0</v>
      </c>
      <c r="M132" s="9">
        <v>1</v>
      </c>
      <c r="N132" s="9">
        <v>10</v>
      </c>
      <c r="O132" s="9">
        <v>11</v>
      </c>
      <c r="P132" s="9">
        <v>8</v>
      </c>
      <c r="Q132" s="10">
        <v>0</v>
      </c>
    </row>
    <row r="133" spans="1:17" x14ac:dyDescent="0.2">
      <c r="A133" s="23">
        <v>10</v>
      </c>
      <c r="B133" s="12" t="str">
        <f t="shared" si="20"/>
        <v>Repeating Pistol +10</v>
      </c>
      <c r="C133" s="12">
        <v>0</v>
      </c>
      <c r="D133" s="12">
        <v>200</v>
      </c>
      <c r="E133" s="12">
        <v>0</v>
      </c>
      <c r="F133" s="12">
        <v>0</v>
      </c>
      <c r="G133" s="12">
        <v>0</v>
      </c>
      <c r="H133" s="12">
        <v>2</v>
      </c>
      <c r="I133" s="12">
        <v>0</v>
      </c>
      <c r="J133" s="12">
        <v>0</v>
      </c>
      <c r="K133" s="12">
        <v>0.8</v>
      </c>
      <c r="L133" s="12">
        <v>0</v>
      </c>
      <c r="M133" s="12">
        <v>1</v>
      </c>
      <c r="N133" s="12">
        <v>10</v>
      </c>
      <c r="O133" s="12">
        <v>11</v>
      </c>
      <c r="P133" s="12">
        <v>8</v>
      </c>
      <c r="Q133" s="13">
        <v>0</v>
      </c>
    </row>
    <row r="134" spans="1:17" x14ac:dyDescent="0.2">
      <c r="A134" s="20">
        <v>0</v>
      </c>
      <c r="B134" s="6" t="s">
        <v>186</v>
      </c>
      <c r="C134" s="6">
        <v>0</v>
      </c>
      <c r="D134" s="6">
        <v>0</v>
      </c>
      <c r="E134" s="6">
        <v>30</v>
      </c>
      <c r="F134" s="6">
        <v>0</v>
      </c>
      <c r="G134" s="6">
        <v>0</v>
      </c>
      <c r="H134" s="6">
        <v>1</v>
      </c>
      <c r="I134" s="6">
        <v>0</v>
      </c>
      <c r="J134" s="6">
        <v>0</v>
      </c>
      <c r="K134" s="6">
        <v>0</v>
      </c>
      <c r="L134" s="6">
        <v>0.65</v>
      </c>
      <c r="M134" s="6">
        <v>0</v>
      </c>
      <c r="N134" s="6">
        <v>0</v>
      </c>
      <c r="O134" s="6">
        <v>8</v>
      </c>
      <c r="P134" s="6">
        <v>0</v>
      </c>
      <c r="Q134" s="21">
        <v>8</v>
      </c>
    </row>
    <row r="135" spans="1:17" x14ac:dyDescent="0.2">
      <c r="A135" s="22">
        <v>1</v>
      </c>
      <c r="B135" s="9" t="str">
        <f t="shared" ref="B135:B144" si="22">B$134 &amp; " +" &amp; A135</f>
        <v>Rosmarinus +1</v>
      </c>
      <c r="C135" s="9">
        <v>0</v>
      </c>
      <c r="D135" s="9">
        <v>0</v>
      </c>
      <c r="E135" s="9">
        <f t="shared" ref="E135:E143" si="23">E134+5</f>
        <v>35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9">
        <v>0.71</v>
      </c>
      <c r="M135" s="9">
        <v>0</v>
      </c>
      <c r="N135" s="9">
        <v>0</v>
      </c>
      <c r="O135" s="9">
        <v>8</v>
      </c>
      <c r="P135" s="9">
        <v>0</v>
      </c>
      <c r="Q135" s="10">
        <v>8</v>
      </c>
    </row>
    <row r="136" spans="1:17" x14ac:dyDescent="0.2">
      <c r="A136" s="22">
        <v>2</v>
      </c>
      <c r="B136" s="9" t="str">
        <f t="shared" si="22"/>
        <v>Rosmarinus +2</v>
      </c>
      <c r="C136" s="9">
        <v>0</v>
      </c>
      <c r="D136" s="9">
        <v>0</v>
      </c>
      <c r="E136" s="9">
        <f t="shared" si="23"/>
        <v>40</v>
      </c>
      <c r="F136" s="9">
        <v>0</v>
      </c>
      <c r="G136" s="9">
        <v>0</v>
      </c>
      <c r="H136" s="9">
        <v>1</v>
      </c>
      <c r="I136" s="9">
        <v>0</v>
      </c>
      <c r="J136" s="9">
        <v>0</v>
      </c>
      <c r="K136" s="9">
        <v>0</v>
      </c>
      <c r="L136" s="9">
        <v>0.77</v>
      </c>
      <c r="M136" s="9">
        <v>0</v>
      </c>
      <c r="N136" s="9">
        <v>0</v>
      </c>
      <c r="O136" s="9">
        <v>8</v>
      </c>
      <c r="P136" s="9">
        <v>0</v>
      </c>
      <c r="Q136" s="10">
        <v>8</v>
      </c>
    </row>
    <row r="137" spans="1:17" x14ac:dyDescent="0.2">
      <c r="A137" s="20">
        <v>3</v>
      </c>
      <c r="B137" s="9" t="str">
        <f t="shared" si="22"/>
        <v>Rosmarinus +3</v>
      </c>
      <c r="C137" s="9">
        <v>0</v>
      </c>
      <c r="D137" s="9">
        <v>0</v>
      </c>
      <c r="E137" s="9">
        <f t="shared" si="23"/>
        <v>45</v>
      </c>
      <c r="F137" s="9">
        <v>0</v>
      </c>
      <c r="G137" s="9">
        <v>0</v>
      </c>
      <c r="H137" s="9">
        <v>1</v>
      </c>
      <c r="I137" s="9">
        <v>0</v>
      </c>
      <c r="J137" s="9">
        <v>0</v>
      </c>
      <c r="K137" s="9">
        <v>0</v>
      </c>
      <c r="L137" s="9">
        <v>0.83</v>
      </c>
      <c r="M137" s="9">
        <v>0</v>
      </c>
      <c r="N137" s="9">
        <v>0</v>
      </c>
      <c r="O137" s="9">
        <v>8</v>
      </c>
      <c r="P137" s="9">
        <v>0</v>
      </c>
      <c r="Q137" s="10">
        <v>8</v>
      </c>
    </row>
    <row r="138" spans="1:17" x14ac:dyDescent="0.2">
      <c r="A138" s="22">
        <v>4</v>
      </c>
      <c r="B138" s="9" t="str">
        <f t="shared" si="22"/>
        <v>Rosmarinus +4</v>
      </c>
      <c r="C138" s="9">
        <v>0</v>
      </c>
      <c r="D138" s="9">
        <v>0</v>
      </c>
      <c r="E138" s="9">
        <f t="shared" si="23"/>
        <v>50</v>
      </c>
      <c r="F138" s="9">
        <v>0</v>
      </c>
      <c r="G138" s="9">
        <v>0</v>
      </c>
      <c r="H138" s="9">
        <v>1</v>
      </c>
      <c r="I138" s="9">
        <v>0</v>
      </c>
      <c r="J138" s="9">
        <v>0</v>
      </c>
      <c r="K138" s="9">
        <v>0</v>
      </c>
      <c r="L138" s="9">
        <v>0.89</v>
      </c>
      <c r="M138" s="9">
        <v>0</v>
      </c>
      <c r="N138" s="9">
        <v>0</v>
      </c>
      <c r="O138" s="9">
        <v>8</v>
      </c>
      <c r="P138" s="9">
        <v>0</v>
      </c>
      <c r="Q138" s="10">
        <v>8</v>
      </c>
    </row>
    <row r="139" spans="1:17" x14ac:dyDescent="0.2">
      <c r="A139" s="22">
        <v>5</v>
      </c>
      <c r="B139" s="9" t="str">
        <f t="shared" si="22"/>
        <v>Rosmarinus +5</v>
      </c>
      <c r="C139" s="9">
        <v>0</v>
      </c>
      <c r="D139" s="9">
        <v>0</v>
      </c>
      <c r="E139" s="9">
        <f t="shared" si="23"/>
        <v>55</v>
      </c>
      <c r="F139" s="9">
        <v>0</v>
      </c>
      <c r="G139" s="9">
        <v>0</v>
      </c>
      <c r="H139" s="9">
        <v>1</v>
      </c>
      <c r="I139" s="9">
        <v>0</v>
      </c>
      <c r="J139" s="9">
        <v>0</v>
      </c>
      <c r="K139" s="9">
        <v>0</v>
      </c>
      <c r="L139" s="9">
        <v>0.95</v>
      </c>
      <c r="M139" s="9">
        <v>0</v>
      </c>
      <c r="N139" s="9">
        <v>0</v>
      </c>
      <c r="O139" s="9">
        <v>8</v>
      </c>
      <c r="P139" s="9">
        <v>0</v>
      </c>
      <c r="Q139" s="10">
        <v>8</v>
      </c>
    </row>
    <row r="140" spans="1:17" x14ac:dyDescent="0.2">
      <c r="A140" s="20">
        <v>6</v>
      </c>
      <c r="B140" s="9" t="str">
        <f t="shared" si="22"/>
        <v>Rosmarinus +6</v>
      </c>
      <c r="C140" s="9">
        <v>0</v>
      </c>
      <c r="D140" s="9">
        <v>0</v>
      </c>
      <c r="E140" s="9">
        <f t="shared" si="23"/>
        <v>60</v>
      </c>
      <c r="F140" s="9">
        <v>0</v>
      </c>
      <c r="G140" s="9">
        <v>0</v>
      </c>
      <c r="H140" s="9">
        <v>1</v>
      </c>
      <c r="I140" s="9">
        <v>0</v>
      </c>
      <c r="J140" s="9">
        <v>0</v>
      </c>
      <c r="K140" s="9">
        <v>0</v>
      </c>
      <c r="L140" s="9">
        <v>1.01</v>
      </c>
      <c r="M140" s="9">
        <v>0</v>
      </c>
      <c r="N140" s="9">
        <v>0</v>
      </c>
      <c r="O140" s="9">
        <v>8</v>
      </c>
      <c r="P140" s="9">
        <v>0</v>
      </c>
      <c r="Q140" s="10">
        <v>8</v>
      </c>
    </row>
    <row r="141" spans="1:17" x14ac:dyDescent="0.2">
      <c r="A141" s="22">
        <v>7</v>
      </c>
      <c r="B141" s="9" t="str">
        <f t="shared" si="22"/>
        <v>Rosmarinus +7</v>
      </c>
      <c r="C141" s="9">
        <v>0</v>
      </c>
      <c r="D141" s="9">
        <v>0</v>
      </c>
      <c r="E141" s="9">
        <f t="shared" si="23"/>
        <v>65</v>
      </c>
      <c r="F141" s="9">
        <v>0</v>
      </c>
      <c r="G141" s="9">
        <v>0</v>
      </c>
      <c r="H141" s="9">
        <v>1</v>
      </c>
      <c r="I141" s="9">
        <v>0</v>
      </c>
      <c r="J141" s="9">
        <v>0</v>
      </c>
      <c r="K141" s="9">
        <v>0</v>
      </c>
      <c r="L141" s="9">
        <v>1.07</v>
      </c>
      <c r="M141" s="9">
        <v>0</v>
      </c>
      <c r="N141" s="9">
        <v>0</v>
      </c>
      <c r="O141" s="9">
        <v>8</v>
      </c>
      <c r="P141" s="9">
        <v>0</v>
      </c>
      <c r="Q141" s="10">
        <v>8</v>
      </c>
    </row>
    <row r="142" spans="1:17" x14ac:dyDescent="0.2">
      <c r="A142" s="22">
        <v>8</v>
      </c>
      <c r="B142" s="9" t="str">
        <f t="shared" si="22"/>
        <v>Rosmarinus +8</v>
      </c>
      <c r="C142" s="9">
        <v>0</v>
      </c>
      <c r="D142" s="9">
        <v>0</v>
      </c>
      <c r="E142" s="9">
        <f t="shared" si="23"/>
        <v>70</v>
      </c>
      <c r="F142" s="9">
        <v>0</v>
      </c>
      <c r="G142" s="9">
        <v>0</v>
      </c>
      <c r="H142" s="9">
        <v>1</v>
      </c>
      <c r="I142" s="9">
        <v>0</v>
      </c>
      <c r="J142" s="9">
        <v>0</v>
      </c>
      <c r="K142" s="9">
        <v>0</v>
      </c>
      <c r="L142" s="9">
        <v>1.1299999999999999</v>
      </c>
      <c r="M142" s="9">
        <v>0</v>
      </c>
      <c r="N142" s="9">
        <v>0</v>
      </c>
      <c r="O142" s="9">
        <v>8</v>
      </c>
      <c r="P142" s="9">
        <v>0</v>
      </c>
      <c r="Q142" s="10">
        <v>8</v>
      </c>
    </row>
    <row r="143" spans="1:17" x14ac:dyDescent="0.2">
      <c r="A143" s="20">
        <v>9</v>
      </c>
      <c r="B143" s="9" t="str">
        <f t="shared" si="22"/>
        <v>Rosmarinus +9</v>
      </c>
      <c r="C143" s="9">
        <v>0</v>
      </c>
      <c r="D143" s="9">
        <v>0</v>
      </c>
      <c r="E143" s="9">
        <f t="shared" si="23"/>
        <v>75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9">
        <v>1.19</v>
      </c>
      <c r="M143" s="9">
        <v>0</v>
      </c>
      <c r="N143" s="9">
        <v>0</v>
      </c>
      <c r="O143" s="9">
        <v>8</v>
      </c>
      <c r="P143" s="9">
        <v>0</v>
      </c>
      <c r="Q143" s="10">
        <v>8</v>
      </c>
    </row>
    <row r="144" spans="1:17" x14ac:dyDescent="0.2">
      <c r="A144" s="23">
        <v>10</v>
      </c>
      <c r="B144" s="12" t="str">
        <f t="shared" si="22"/>
        <v>Rosmarinus +10</v>
      </c>
      <c r="C144" s="12">
        <v>0</v>
      </c>
      <c r="D144" s="12">
        <v>0</v>
      </c>
      <c r="E144" s="12">
        <v>80</v>
      </c>
      <c r="F144" s="12">
        <v>0</v>
      </c>
      <c r="G144" s="12">
        <v>0</v>
      </c>
      <c r="H144" s="12">
        <v>1</v>
      </c>
      <c r="I144" s="12">
        <v>0</v>
      </c>
      <c r="J144" s="12">
        <v>0</v>
      </c>
      <c r="K144" s="12">
        <v>0</v>
      </c>
      <c r="L144" s="12">
        <v>1.25</v>
      </c>
      <c r="M144" s="12">
        <v>0</v>
      </c>
      <c r="N144" s="12">
        <v>0</v>
      </c>
      <c r="O144" s="12">
        <v>8</v>
      </c>
      <c r="P144" s="12">
        <v>0</v>
      </c>
      <c r="Q144" s="1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K85"/>
  <sheetViews>
    <sheetView workbookViewId="0">
      <selection activeCell="C15" sqref="C15"/>
    </sheetView>
  </sheetViews>
  <sheetFormatPr defaultColWidth="12.5703125" defaultRowHeight="15.75" customHeight="1" x14ac:dyDescent="0.2"/>
  <sheetData>
    <row r="3" spans="2:11" x14ac:dyDescent="0.2">
      <c r="B3" s="24"/>
      <c r="C3" s="25"/>
      <c r="D3" s="25"/>
      <c r="E3" s="25"/>
      <c r="F3" s="25"/>
      <c r="G3" s="24"/>
      <c r="H3" s="25"/>
      <c r="I3" s="25"/>
      <c r="J3" s="25"/>
      <c r="K3" s="25"/>
    </row>
    <row r="4" spans="2:11" x14ac:dyDescent="0.2">
      <c r="B4" s="24"/>
      <c r="C4" s="25"/>
      <c r="D4" s="25"/>
      <c r="E4" s="25"/>
      <c r="F4" s="25"/>
      <c r="G4" s="24"/>
      <c r="H4" s="25"/>
      <c r="I4" s="25"/>
      <c r="J4" s="25"/>
      <c r="K4" s="25"/>
    </row>
    <row r="5" spans="2:11" x14ac:dyDescent="0.2">
      <c r="B5" s="24"/>
      <c r="C5" s="25"/>
      <c r="D5" s="25"/>
      <c r="E5" s="25"/>
      <c r="F5" s="25"/>
      <c r="G5" s="24"/>
      <c r="H5" s="25"/>
      <c r="I5" s="25"/>
      <c r="J5" s="25"/>
      <c r="K5" s="25"/>
    </row>
    <row r="6" spans="2:11" x14ac:dyDescent="0.2">
      <c r="B6" s="24"/>
      <c r="C6" s="25"/>
      <c r="D6" s="25"/>
      <c r="E6" s="25"/>
      <c r="F6" s="25"/>
      <c r="G6" s="24"/>
      <c r="H6" s="25"/>
      <c r="I6" s="25"/>
      <c r="J6" s="25"/>
      <c r="K6" s="25"/>
    </row>
    <row r="7" spans="2:11" x14ac:dyDescent="0.2">
      <c r="B7" s="24"/>
      <c r="C7" s="25"/>
      <c r="D7" s="25"/>
      <c r="E7" s="25"/>
      <c r="F7" s="25"/>
      <c r="G7" s="24"/>
      <c r="H7" s="25"/>
      <c r="I7" s="25"/>
      <c r="J7" s="25"/>
      <c r="K7" s="25"/>
    </row>
    <row r="8" spans="2:11" x14ac:dyDescent="0.2">
      <c r="B8" s="24"/>
      <c r="C8" s="25"/>
      <c r="D8" s="25"/>
      <c r="E8" s="25"/>
      <c r="F8" s="25"/>
      <c r="G8" s="24"/>
      <c r="H8" s="25"/>
      <c r="I8" s="25"/>
      <c r="J8" s="25"/>
      <c r="K8" s="25"/>
    </row>
    <row r="9" spans="2:11" x14ac:dyDescent="0.2">
      <c r="B9" s="24"/>
      <c r="C9" s="25"/>
      <c r="D9" s="25"/>
      <c r="E9" s="25"/>
      <c r="F9" s="25"/>
      <c r="G9" s="24"/>
      <c r="H9" s="25"/>
      <c r="I9" s="25"/>
      <c r="J9" s="25"/>
      <c r="K9" s="25"/>
    </row>
    <row r="10" spans="2:11" x14ac:dyDescent="0.2">
      <c r="B10" s="24"/>
      <c r="C10" s="25"/>
      <c r="D10" s="25"/>
      <c r="E10" s="25"/>
      <c r="F10" s="25"/>
      <c r="G10" s="24"/>
      <c r="H10" s="25"/>
      <c r="I10" s="25"/>
      <c r="J10" s="25"/>
      <c r="K10" s="25"/>
    </row>
    <row r="11" spans="2:11" x14ac:dyDescent="0.2">
      <c r="B11" s="24"/>
      <c r="C11" s="25"/>
      <c r="D11" s="25"/>
      <c r="E11" s="25"/>
      <c r="F11" s="25"/>
      <c r="G11" s="24"/>
      <c r="H11" s="25"/>
      <c r="I11" s="25"/>
      <c r="J11" s="25"/>
      <c r="K11" s="25"/>
    </row>
    <row r="12" spans="2:11" x14ac:dyDescent="0.2">
      <c r="B12" s="24"/>
      <c r="C12" s="25"/>
      <c r="D12" s="25"/>
      <c r="E12" s="25"/>
      <c r="F12" s="25"/>
      <c r="G12" s="24"/>
      <c r="H12" s="25"/>
      <c r="I12" s="25"/>
      <c r="J12" s="25"/>
      <c r="K12" s="25"/>
    </row>
    <row r="13" spans="2:11" x14ac:dyDescent="0.2">
      <c r="B13" s="24"/>
      <c r="C13" s="25"/>
      <c r="D13" s="25"/>
      <c r="E13" s="25"/>
      <c r="F13" s="25"/>
      <c r="G13" s="24"/>
      <c r="H13" s="25"/>
      <c r="I13" s="25"/>
      <c r="J13" s="25"/>
      <c r="K13" s="25"/>
    </row>
    <row r="14" spans="2:11" x14ac:dyDescent="0.2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 x14ac:dyDescent="0.2">
      <c r="B15" s="24"/>
      <c r="C15" s="25"/>
      <c r="D15" s="25"/>
      <c r="E15" s="25"/>
      <c r="F15" s="25"/>
      <c r="G15" s="24"/>
      <c r="H15" s="25"/>
      <c r="I15" s="25"/>
      <c r="J15" s="25"/>
      <c r="K15" s="25"/>
    </row>
    <row r="16" spans="2:11" x14ac:dyDescent="0.2">
      <c r="B16" s="24"/>
      <c r="C16" s="25"/>
      <c r="D16" s="25"/>
      <c r="E16" s="25"/>
      <c r="F16" s="25"/>
      <c r="G16" s="24"/>
      <c r="H16" s="25"/>
      <c r="I16" s="25"/>
      <c r="J16" s="25"/>
      <c r="K16" s="25"/>
    </row>
    <row r="17" spans="2:11" x14ac:dyDescent="0.2">
      <c r="B17" s="24"/>
      <c r="C17" s="25"/>
      <c r="D17" s="25"/>
      <c r="E17" s="25"/>
      <c r="F17" s="25"/>
      <c r="G17" s="24"/>
      <c r="H17" s="25"/>
      <c r="I17" s="25"/>
      <c r="J17" s="25"/>
      <c r="K17" s="25"/>
    </row>
    <row r="18" spans="2:11" x14ac:dyDescent="0.2">
      <c r="B18" s="24"/>
      <c r="C18" s="25"/>
      <c r="D18" s="25"/>
      <c r="E18" s="25"/>
      <c r="F18" s="25"/>
      <c r="G18" s="24"/>
      <c r="H18" s="25"/>
      <c r="I18" s="25"/>
      <c r="J18" s="25"/>
      <c r="K18" s="25"/>
    </row>
    <row r="19" spans="2:11" x14ac:dyDescent="0.2">
      <c r="B19" s="24"/>
      <c r="C19" s="25"/>
      <c r="D19" s="25"/>
      <c r="E19" s="25"/>
      <c r="F19" s="25"/>
      <c r="G19" s="24"/>
      <c r="H19" s="25"/>
      <c r="I19" s="25"/>
      <c r="J19" s="25"/>
      <c r="K19" s="25"/>
    </row>
    <row r="20" spans="2:11" x14ac:dyDescent="0.2">
      <c r="B20" s="24"/>
      <c r="C20" s="25"/>
      <c r="D20" s="25"/>
      <c r="E20" s="25"/>
      <c r="F20" s="25"/>
      <c r="G20" s="24"/>
      <c r="H20" s="25"/>
      <c r="I20" s="25"/>
      <c r="J20" s="25"/>
      <c r="K20" s="25"/>
    </row>
    <row r="21" spans="2:11" x14ac:dyDescent="0.2">
      <c r="B21" s="24"/>
      <c r="C21" s="25"/>
      <c r="D21" s="25"/>
      <c r="E21" s="25"/>
      <c r="F21" s="25"/>
      <c r="G21" s="24"/>
      <c r="H21" s="25"/>
      <c r="I21" s="25"/>
      <c r="J21" s="25"/>
      <c r="K21" s="25"/>
    </row>
    <row r="22" spans="2:11" x14ac:dyDescent="0.2">
      <c r="B22" s="24"/>
      <c r="C22" s="25"/>
      <c r="D22" s="25"/>
      <c r="E22" s="25"/>
      <c r="F22" s="25"/>
      <c r="G22" s="24"/>
      <c r="H22" s="25"/>
      <c r="I22" s="25"/>
      <c r="J22" s="25"/>
      <c r="K22" s="25"/>
    </row>
    <row r="23" spans="2:11" x14ac:dyDescent="0.2">
      <c r="B23" s="24"/>
      <c r="C23" s="25"/>
      <c r="D23" s="25"/>
      <c r="E23" s="25"/>
      <c r="F23" s="25"/>
      <c r="G23" s="24"/>
      <c r="H23" s="25"/>
      <c r="I23" s="25"/>
      <c r="J23" s="25"/>
      <c r="K23" s="25"/>
    </row>
    <row r="24" spans="2:11" x14ac:dyDescent="0.2">
      <c r="B24" s="24"/>
      <c r="C24" s="25"/>
      <c r="D24" s="25"/>
      <c r="E24" s="25"/>
      <c r="F24" s="25"/>
      <c r="G24" s="24"/>
      <c r="H24" s="25"/>
      <c r="I24" s="25"/>
      <c r="J24" s="25"/>
      <c r="K24" s="25"/>
    </row>
    <row r="25" spans="2:11" x14ac:dyDescent="0.2">
      <c r="B25" s="24"/>
      <c r="C25" s="25"/>
      <c r="D25" s="25"/>
      <c r="E25" s="25"/>
      <c r="F25" s="25"/>
      <c r="G25" s="24"/>
      <c r="H25" s="25"/>
      <c r="I25" s="25"/>
      <c r="J25" s="25"/>
      <c r="K25" s="25"/>
    </row>
    <row r="26" spans="2:11" x14ac:dyDescent="0.2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2:11" x14ac:dyDescent="0.2">
      <c r="B27" s="24"/>
      <c r="C27" s="25"/>
      <c r="D27" s="25"/>
      <c r="E27" s="25"/>
      <c r="F27" s="25"/>
      <c r="G27" s="24"/>
      <c r="H27" s="25"/>
      <c r="I27" s="25"/>
      <c r="J27" s="25"/>
      <c r="K27" s="25"/>
    </row>
    <row r="28" spans="2:11" x14ac:dyDescent="0.2">
      <c r="B28" s="24"/>
      <c r="C28" s="25"/>
      <c r="D28" s="25"/>
      <c r="E28" s="25"/>
      <c r="F28" s="25"/>
      <c r="G28" s="24"/>
      <c r="H28" s="25"/>
      <c r="I28" s="25"/>
      <c r="J28" s="25"/>
      <c r="K28" s="25"/>
    </row>
    <row r="29" spans="2:11" x14ac:dyDescent="0.2">
      <c r="B29" s="24"/>
      <c r="C29" s="25"/>
      <c r="D29" s="25"/>
      <c r="E29" s="25"/>
      <c r="F29" s="25"/>
      <c r="G29" s="24"/>
      <c r="H29" s="25"/>
      <c r="I29" s="25"/>
      <c r="J29" s="25"/>
      <c r="K29" s="25"/>
    </row>
    <row r="30" spans="2:11" x14ac:dyDescent="0.2">
      <c r="B30" s="24"/>
      <c r="C30" s="25"/>
      <c r="D30" s="25"/>
      <c r="E30" s="25"/>
      <c r="F30" s="25"/>
      <c r="G30" s="24"/>
      <c r="H30" s="25"/>
      <c r="I30" s="25"/>
      <c r="J30" s="25"/>
      <c r="K30" s="25"/>
    </row>
    <row r="31" spans="2:11" x14ac:dyDescent="0.2">
      <c r="B31" s="24"/>
      <c r="C31" s="25"/>
      <c r="D31" s="25"/>
      <c r="E31" s="25"/>
      <c r="F31" s="25"/>
      <c r="G31" s="24"/>
      <c r="H31" s="25"/>
      <c r="I31" s="25"/>
      <c r="J31" s="25"/>
      <c r="K31" s="25"/>
    </row>
    <row r="32" spans="2:11" x14ac:dyDescent="0.2">
      <c r="B32" s="24"/>
      <c r="C32" s="25"/>
      <c r="D32" s="25"/>
      <c r="E32" s="25"/>
      <c r="F32" s="25"/>
      <c r="G32" s="24"/>
      <c r="H32" s="25"/>
      <c r="I32" s="25"/>
      <c r="J32" s="25"/>
      <c r="K32" s="25"/>
    </row>
    <row r="33" spans="2:11" x14ac:dyDescent="0.2">
      <c r="B33" s="24"/>
      <c r="C33" s="25"/>
      <c r="D33" s="25"/>
      <c r="E33" s="25"/>
      <c r="F33" s="25"/>
      <c r="G33" s="24"/>
      <c r="H33" s="25"/>
      <c r="I33" s="25"/>
      <c r="J33" s="25"/>
      <c r="K33" s="25"/>
    </row>
    <row r="34" spans="2:11" x14ac:dyDescent="0.2">
      <c r="B34" s="24"/>
      <c r="C34" s="25"/>
      <c r="D34" s="25"/>
      <c r="E34" s="25"/>
      <c r="F34" s="25"/>
      <c r="G34" s="24"/>
      <c r="H34" s="25"/>
      <c r="I34" s="25"/>
      <c r="J34" s="25"/>
      <c r="K34" s="25"/>
    </row>
    <row r="35" spans="2:11" x14ac:dyDescent="0.2">
      <c r="B35" s="24"/>
      <c r="C35" s="25"/>
      <c r="D35" s="25"/>
      <c r="E35" s="25"/>
      <c r="F35" s="25"/>
      <c r="G35" s="24"/>
      <c r="H35" s="25"/>
      <c r="I35" s="25"/>
      <c r="J35" s="25"/>
      <c r="K35" s="25"/>
    </row>
    <row r="36" spans="2:11" x14ac:dyDescent="0.2">
      <c r="B36" s="24"/>
      <c r="C36" s="25"/>
      <c r="D36" s="25"/>
      <c r="E36" s="25"/>
      <c r="F36" s="25"/>
      <c r="G36" s="24"/>
      <c r="H36" s="25"/>
      <c r="I36" s="25"/>
      <c r="J36" s="25"/>
      <c r="K36" s="25"/>
    </row>
    <row r="37" spans="2:11" x14ac:dyDescent="0.2">
      <c r="B37" s="24"/>
      <c r="C37" s="25"/>
      <c r="D37" s="25"/>
      <c r="E37" s="25"/>
      <c r="F37" s="25"/>
      <c r="G37" s="24"/>
      <c r="H37" s="25"/>
      <c r="I37" s="25"/>
      <c r="J37" s="25"/>
      <c r="K37" s="25"/>
    </row>
    <row r="38" spans="2:11" x14ac:dyDescent="0.2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 x14ac:dyDescent="0.2">
      <c r="B39" s="24"/>
      <c r="C39" s="25"/>
      <c r="D39" s="25"/>
      <c r="E39" s="25"/>
      <c r="F39" s="25"/>
      <c r="G39" s="24"/>
      <c r="H39" s="25"/>
      <c r="I39" s="25"/>
      <c r="J39" s="25"/>
      <c r="K39" s="25"/>
    </row>
    <row r="40" spans="2:11" x14ac:dyDescent="0.2">
      <c r="B40" s="24"/>
      <c r="C40" s="25"/>
      <c r="D40" s="25"/>
      <c r="E40" s="25"/>
      <c r="F40" s="25"/>
      <c r="G40" s="24"/>
      <c r="H40" s="25"/>
      <c r="I40" s="25"/>
      <c r="J40" s="25"/>
      <c r="K40" s="25"/>
    </row>
    <row r="41" spans="2:11" x14ac:dyDescent="0.2">
      <c r="B41" s="24"/>
      <c r="C41" s="25"/>
      <c r="D41" s="25"/>
      <c r="E41" s="25"/>
      <c r="F41" s="25"/>
      <c r="G41" s="24"/>
      <c r="H41" s="25"/>
      <c r="I41" s="25"/>
      <c r="J41" s="25"/>
      <c r="K41" s="25"/>
    </row>
    <row r="42" spans="2:11" x14ac:dyDescent="0.2">
      <c r="B42" s="24"/>
      <c r="C42" s="25"/>
      <c r="D42" s="25"/>
      <c r="E42" s="25"/>
      <c r="F42" s="25"/>
      <c r="G42" s="24"/>
      <c r="H42" s="25"/>
      <c r="I42" s="25"/>
      <c r="J42" s="25"/>
      <c r="K42" s="25"/>
    </row>
    <row r="43" spans="2:11" x14ac:dyDescent="0.2">
      <c r="B43" s="24"/>
      <c r="C43" s="25"/>
      <c r="D43" s="25"/>
      <c r="E43" s="25"/>
      <c r="F43" s="25"/>
      <c r="G43" s="24"/>
      <c r="H43" s="25"/>
      <c r="I43" s="25"/>
      <c r="J43" s="25"/>
      <c r="K43" s="25"/>
    </row>
    <row r="44" spans="2:11" x14ac:dyDescent="0.2">
      <c r="B44" s="24"/>
      <c r="C44" s="25"/>
      <c r="D44" s="25"/>
      <c r="E44" s="25"/>
      <c r="F44" s="25"/>
      <c r="G44" s="24"/>
      <c r="H44" s="25"/>
      <c r="I44" s="25"/>
      <c r="J44" s="25"/>
      <c r="K44" s="25"/>
    </row>
    <row r="45" spans="2:11" x14ac:dyDescent="0.2">
      <c r="B45" s="24"/>
      <c r="C45" s="25"/>
      <c r="D45" s="25"/>
      <c r="E45" s="25"/>
      <c r="F45" s="25"/>
      <c r="G45" s="24"/>
      <c r="H45" s="25"/>
      <c r="I45" s="25"/>
      <c r="J45" s="25"/>
      <c r="K45" s="25"/>
    </row>
    <row r="46" spans="2:11" x14ac:dyDescent="0.2">
      <c r="B46" s="24"/>
      <c r="C46" s="25"/>
      <c r="D46" s="25"/>
      <c r="E46" s="25"/>
      <c r="F46" s="25"/>
      <c r="G46" s="24"/>
      <c r="H46" s="25"/>
      <c r="I46" s="25"/>
      <c r="J46" s="25"/>
      <c r="K46" s="25"/>
    </row>
    <row r="47" spans="2:11" x14ac:dyDescent="0.2">
      <c r="B47" s="24"/>
      <c r="C47" s="25"/>
      <c r="D47" s="25"/>
      <c r="E47" s="25"/>
      <c r="F47" s="25"/>
      <c r="G47" s="24"/>
      <c r="H47" s="25"/>
      <c r="I47" s="25"/>
      <c r="J47" s="25"/>
      <c r="K47" s="25"/>
    </row>
    <row r="48" spans="2:11" x14ac:dyDescent="0.2">
      <c r="B48" s="24"/>
      <c r="C48" s="25"/>
      <c r="D48" s="25"/>
      <c r="E48" s="25"/>
      <c r="F48" s="25"/>
      <c r="G48" s="24"/>
      <c r="H48" s="25"/>
      <c r="I48" s="25"/>
      <c r="J48" s="25"/>
      <c r="K48" s="25"/>
    </row>
    <row r="49" spans="2:11" x14ac:dyDescent="0.2">
      <c r="B49" s="24"/>
      <c r="C49" s="25"/>
      <c r="D49" s="25"/>
      <c r="E49" s="25"/>
      <c r="F49" s="25"/>
      <c r="G49" s="24"/>
      <c r="H49" s="25"/>
      <c r="I49" s="25"/>
      <c r="J49" s="25"/>
      <c r="K49" s="25"/>
    </row>
    <row r="50" spans="2:11" x14ac:dyDescent="0.2"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 spans="2:11" x14ac:dyDescent="0.2">
      <c r="B51" s="24"/>
      <c r="C51" s="25"/>
      <c r="D51" s="25"/>
      <c r="E51" s="25"/>
      <c r="F51" s="25"/>
      <c r="G51" s="24"/>
      <c r="H51" s="25"/>
      <c r="I51" s="25"/>
      <c r="J51" s="25"/>
      <c r="K51" s="25"/>
    </row>
    <row r="52" spans="2:11" x14ac:dyDescent="0.2">
      <c r="B52" s="24"/>
      <c r="C52" s="25"/>
      <c r="D52" s="25"/>
      <c r="E52" s="25"/>
      <c r="F52" s="25"/>
      <c r="G52" s="24"/>
      <c r="H52" s="25"/>
      <c r="I52" s="25"/>
      <c r="J52" s="25"/>
      <c r="K52" s="25"/>
    </row>
    <row r="53" spans="2:11" x14ac:dyDescent="0.2">
      <c r="B53" s="24"/>
      <c r="C53" s="25"/>
      <c r="D53" s="25"/>
      <c r="E53" s="25"/>
      <c r="F53" s="25"/>
      <c r="G53" s="24"/>
      <c r="H53" s="25"/>
      <c r="I53" s="25"/>
      <c r="J53" s="25"/>
      <c r="K53" s="25"/>
    </row>
    <row r="54" spans="2:11" x14ac:dyDescent="0.2">
      <c r="B54" s="24"/>
      <c r="C54" s="25"/>
      <c r="D54" s="25"/>
      <c r="E54" s="25"/>
      <c r="F54" s="25"/>
      <c r="G54" s="24"/>
      <c r="H54" s="25"/>
      <c r="I54" s="25"/>
      <c r="J54" s="25"/>
      <c r="K54" s="25"/>
    </row>
    <row r="55" spans="2:11" x14ac:dyDescent="0.2">
      <c r="B55" s="24"/>
      <c r="C55" s="25"/>
      <c r="D55" s="25"/>
      <c r="E55" s="25"/>
      <c r="F55" s="25"/>
      <c r="G55" s="24"/>
      <c r="H55" s="25"/>
      <c r="I55" s="25"/>
      <c r="J55" s="25"/>
      <c r="K55" s="25"/>
    </row>
    <row r="56" spans="2:11" x14ac:dyDescent="0.2">
      <c r="B56" s="24"/>
      <c r="C56" s="25"/>
      <c r="D56" s="25"/>
      <c r="E56" s="25"/>
      <c r="F56" s="25"/>
      <c r="G56" s="24"/>
      <c r="H56" s="25"/>
      <c r="I56" s="25"/>
      <c r="J56" s="25"/>
      <c r="K56" s="25"/>
    </row>
    <row r="57" spans="2:11" x14ac:dyDescent="0.2">
      <c r="B57" s="24"/>
      <c r="C57" s="25"/>
      <c r="D57" s="25"/>
      <c r="E57" s="25"/>
      <c r="F57" s="25"/>
      <c r="G57" s="24"/>
      <c r="H57" s="25"/>
      <c r="I57" s="25"/>
      <c r="J57" s="25"/>
      <c r="K57" s="25"/>
    </row>
    <row r="58" spans="2:11" x14ac:dyDescent="0.2">
      <c r="B58" s="24"/>
      <c r="C58" s="25"/>
      <c r="D58" s="25"/>
      <c r="E58" s="25"/>
      <c r="F58" s="25"/>
      <c r="G58" s="24"/>
      <c r="H58" s="25"/>
      <c r="I58" s="25"/>
      <c r="J58" s="25"/>
      <c r="K58" s="25"/>
    </row>
    <row r="59" spans="2:11" x14ac:dyDescent="0.2">
      <c r="B59" s="24"/>
      <c r="C59" s="25"/>
      <c r="D59" s="25"/>
      <c r="E59" s="25"/>
      <c r="F59" s="25"/>
      <c r="G59" s="24"/>
      <c r="H59" s="25"/>
      <c r="I59" s="25"/>
      <c r="J59" s="25"/>
      <c r="K59" s="25"/>
    </row>
    <row r="60" spans="2:11" x14ac:dyDescent="0.2">
      <c r="B60" s="24"/>
      <c r="C60" s="25"/>
      <c r="D60" s="25"/>
      <c r="E60" s="25"/>
      <c r="F60" s="25"/>
      <c r="G60" s="24"/>
      <c r="H60" s="25"/>
      <c r="I60" s="25"/>
      <c r="J60" s="25"/>
      <c r="K60" s="25"/>
    </row>
    <row r="61" spans="2:11" x14ac:dyDescent="0.2">
      <c r="B61" s="24"/>
      <c r="C61" s="25"/>
      <c r="D61" s="25"/>
      <c r="E61" s="25"/>
      <c r="F61" s="25"/>
      <c r="G61" s="24"/>
      <c r="H61" s="25"/>
      <c r="I61" s="25"/>
      <c r="J61" s="25"/>
      <c r="K61" s="25"/>
    </row>
    <row r="62" spans="2:11" x14ac:dyDescent="0.2"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2:11" x14ac:dyDescent="0.2">
      <c r="B63" s="24"/>
      <c r="C63" s="25"/>
      <c r="D63" s="25"/>
      <c r="E63" s="25"/>
      <c r="F63" s="25"/>
      <c r="G63" s="24"/>
      <c r="H63" s="25"/>
      <c r="I63" s="25"/>
      <c r="J63" s="25"/>
      <c r="K63" s="25"/>
    </row>
    <row r="64" spans="2:11" x14ac:dyDescent="0.2">
      <c r="B64" s="24"/>
      <c r="C64" s="25"/>
      <c r="D64" s="25"/>
      <c r="E64" s="25"/>
      <c r="F64" s="25"/>
      <c r="G64" s="24"/>
      <c r="H64" s="25"/>
      <c r="I64" s="25"/>
      <c r="J64" s="25"/>
      <c r="K64" s="25"/>
    </row>
    <row r="65" spans="2:11" x14ac:dyDescent="0.2">
      <c r="B65" s="24"/>
      <c r="C65" s="25"/>
      <c r="D65" s="25"/>
      <c r="E65" s="25"/>
      <c r="F65" s="25"/>
      <c r="G65" s="24"/>
      <c r="H65" s="25"/>
      <c r="I65" s="25"/>
      <c r="J65" s="25"/>
      <c r="K65" s="25"/>
    </row>
    <row r="66" spans="2:11" x14ac:dyDescent="0.2">
      <c r="B66" s="24"/>
      <c r="C66" s="25"/>
      <c r="D66" s="25"/>
      <c r="E66" s="25"/>
      <c r="F66" s="25"/>
      <c r="G66" s="24"/>
      <c r="H66" s="25"/>
      <c r="I66" s="25"/>
      <c r="J66" s="25"/>
      <c r="K66" s="25"/>
    </row>
    <row r="67" spans="2:11" x14ac:dyDescent="0.2">
      <c r="B67" s="24"/>
      <c r="C67" s="25"/>
      <c r="D67" s="25"/>
      <c r="E67" s="25"/>
      <c r="F67" s="25"/>
      <c r="G67" s="24"/>
      <c r="H67" s="25"/>
      <c r="I67" s="25"/>
      <c r="J67" s="25"/>
      <c r="K67" s="25"/>
    </row>
    <row r="68" spans="2:11" x14ac:dyDescent="0.2">
      <c r="B68" s="24"/>
      <c r="C68" s="25"/>
      <c r="D68" s="25"/>
      <c r="E68" s="25"/>
      <c r="F68" s="25"/>
      <c r="G68" s="24"/>
      <c r="H68" s="25"/>
      <c r="I68" s="25"/>
      <c r="J68" s="25"/>
      <c r="K68" s="25"/>
    </row>
    <row r="69" spans="2:11" x14ac:dyDescent="0.2">
      <c r="B69" s="24"/>
      <c r="C69" s="25"/>
      <c r="D69" s="25"/>
      <c r="E69" s="25"/>
      <c r="F69" s="25"/>
      <c r="G69" s="24"/>
      <c r="H69" s="25"/>
      <c r="I69" s="25"/>
      <c r="J69" s="25"/>
      <c r="K69" s="25"/>
    </row>
    <row r="70" spans="2:11" x14ac:dyDescent="0.2">
      <c r="B70" s="24"/>
      <c r="C70" s="25"/>
      <c r="D70" s="25"/>
      <c r="E70" s="25"/>
      <c r="F70" s="25"/>
      <c r="G70" s="24"/>
      <c r="H70" s="25"/>
      <c r="I70" s="25"/>
      <c r="J70" s="25"/>
      <c r="K70" s="25"/>
    </row>
    <row r="71" spans="2:11" x14ac:dyDescent="0.2">
      <c r="B71" s="24"/>
      <c r="C71" s="25"/>
      <c r="D71" s="25"/>
      <c r="E71" s="25"/>
      <c r="F71" s="25"/>
      <c r="G71" s="24"/>
      <c r="H71" s="25"/>
      <c r="I71" s="25"/>
      <c r="J71" s="25"/>
      <c r="K71" s="25"/>
    </row>
    <row r="72" spans="2:11" x14ac:dyDescent="0.2">
      <c r="B72" s="24"/>
      <c r="C72" s="25"/>
      <c r="D72" s="25"/>
      <c r="E72" s="25"/>
      <c r="F72" s="25"/>
      <c r="G72" s="24"/>
      <c r="H72" s="25"/>
      <c r="I72" s="25"/>
      <c r="J72" s="25"/>
      <c r="K72" s="25"/>
    </row>
    <row r="73" spans="2:11" x14ac:dyDescent="0.2">
      <c r="B73" s="24"/>
      <c r="C73" s="25"/>
      <c r="D73" s="25"/>
      <c r="E73" s="25"/>
      <c r="F73" s="25"/>
      <c r="G73" s="24"/>
      <c r="H73" s="25"/>
      <c r="I73" s="25"/>
      <c r="J73" s="25"/>
      <c r="K73" s="25"/>
    </row>
    <row r="74" spans="2:11" x14ac:dyDescent="0.2"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2:11" x14ac:dyDescent="0.2">
      <c r="B75" s="24"/>
      <c r="C75" s="25"/>
      <c r="D75" s="25"/>
      <c r="E75" s="25"/>
      <c r="F75" s="25"/>
      <c r="G75" s="26"/>
      <c r="H75" s="26"/>
      <c r="I75" s="26"/>
      <c r="J75" s="26"/>
      <c r="K75" s="26"/>
    </row>
    <row r="76" spans="2:11" x14ac:dyDescent="0.2">
      <c r="B76" s="24"/>
      <c r="C76" s="25"/>
      <c r="D76" s="25"/>
      <c r="E76" s="25"/>
      <c r="F76" s="25"/>
      <c r="G76" s="26"/>
      <c r="H76" s="26"/>
      <c r="I76" s="26"/>
      <c r="J76" s="26"/>
      <c r="K76" s="26"/>
    </row>
    <row r="77" spans="2:11" x14ac:dyDescent="0.2">
      <c r="B77" s="24"/>
      <c r="C77" s="25"/>
      <c r="D77" s="25"/>
      <c r="E77" s="25"/>
      <c r="F77" s="25"/>
      <c r="G77" s="26"/>
      <c r="H77" s="26"/>
      <c r="I77" s="26"/>
      <c r="J77" s="26"/>
      <c r="K77" s="26"/>
    </row>
    <row r="78" spans="2:11" x14ac:dyDescent="0.2">
      <c r="B78" s="24"/>
      <c r="C78" s="25"/>
      <c r="D78" s="25"/>
      <c r="E78" s="25"/>
      <c r="F78" s="25"/>
      <c r="G78" s="26"/>
      <c r="H78" s="26"/>
      <c r="I78" s="26"/>
      <c r="J78" s="26"/>
      <c r="K78" s="26"/>
    </row>
    <row r="79" spans="2:11" x14ac:dyDescent="0.2">
      <c r="B79" s="24"/>
      <c r="C79" s="25"/>
      <c r="D79" s="25"/>
      <c r="E79" s="25"/>
      <c r="F79" s="25"/>
      <c r="G79" s="26"/>
      <c r="H79" s="26"/>
      <c r="I79" s="26"/>
      <c r="J79" s="26"/>
      <c r="K79" s="26"/>
    </row>
    <row r="80" spans="2:11" x14ac:dyDescent="0.2">
      <c r="B80" s="24"/>
      <c r="C80" s="25"/>
      <c r="D80" s="25"/>
      <c r="E80" s="25"/>
      <c r="F80" s="25"/>
      <c r="G80" s="26"/>
      <c r="H80" s="26"/>
      <c r="I80" s="26"/>
      <c r="J80" s="26"/>
      <c r="K80" s="26"/>
    </row>
    <row r="81" spans="2:11" x14ac:dyDescent="0.2">
      <c r="B81" s="24"/>
      <c r="C81" s="25"/>
      <c r="D81" s="25"/>
      <c r="E81" s="25"/>
      <c r="F81" s="25"/>
      <c r="G81" s="26"/>
      <c r="H81" s="26"/>
      <c r="I81" s="26"/>
      <c r="J81" s="26"/>
      <c r="K81" s="26"/>
    </row>
    <row r="82" spans="2:11" x14ac:dyDescent="0.2">
      <c r="B82" s="24"/>
      <c r="C82" s="25"/>
      <c r="D82" s="25"/>
      <c r="E82" s="25"/>
      <c r="F82" s="25"/>
      <c r="G82" s="26"/>
      <c r="H82" s="26"/>
      <c r="I82" s="26"/>
      <c r="J82" s="26"/>
      <c r="K82" s="26"/>
    </row>
    <row r="83" spans="2:11" x14ac:dyDescent="0.2">
      <c r="B83" s="24"/>
      <c r="C83" s="25"/>
      <c r="D83" s="25"/>
      <c r="E83" s="25"/>
      <c r="F83" s="25"/>
      <c r="G83" s="26"/>
      <c r="H83" s="26"/>
      <c r="I83" s="26"/>
      <c r="J83" s="26"/>
      <c r="K83" s="26"/>
    </row>
    <row r="84" spans="2:11" x14ac:dyDescent="0.2">
      <c r="B84" s="24"/>
      <c r="C84" s="25"/>
      <c r="D84" s="25"/>
      <c r="E84" s="25"/>
      <c r="F84" s="25"/>
      <c r="G84" s="26"/>
      <c r="H84" s="26"/>
      <c r="I84" s="26"/>
      <c r="J84" s="26"/>
      <c r="K84" s="26"/>
    </row>
    <row r="85" spans="2:11" x14ac:dyDescent="0.2">
      <c r="B85" s="24"/>
      <c r="C85" s="25"/>
      <c r="D85" s="25"/>
      <c r="E85" s="25"/>
      <c r="F85" s="25"/>
      <c r="G85" s="26"/>
      <c r="H85" s="26"/>
      <c r="I85" s="26"/>
      <c r="J85" s="26"/>
      <c r="K85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6"/>
  <sheetViews>
    <sheetView workbookViewId="0">
      <selection activeCell="H40" sqref="H40"/>
    </sheetView>
  </sheetViews>
  <sheetFormatPr defaultColWidth="12.5703125" defaultRowHeight="15.75" customHeight="1" x14ac:dyDescent="0.2"/>
  <sheetData>
    <row r="1" spans="1:2" x14ac:dyDescent="0.2">
      <c r="A1" s="27" t="s">
        <v>187</v>
      </c>
      <c r="B1" s="27" t="s">
        <v>188</v>
      </c>
    </row>
    <row r="2" spans="1:2" x14ac:dyDescent="0.2">
      <c r="A2" s="6">
        <v>5</v>
      </c>
      <c r="B2" s="32">
        <v>2.5000000000000001E-2</v>
      </c>
    </row>
    <row r="3" spans="1:2" x14ac:dyDescent="0.2">
      <c r="A3" s="9">
        <v>6</v>
      </c>
      <c r="B3" s="33">
        <v>0.03</v>
      </c>
    </row>
    <row r="4" spans="1:2" x14ac:dyDescent="0.2">
      <c r="A4" s="9">
        <v>7</v>
      </c>
      <c r="B4" s="33">
        <v>3.5000000000000003E-2</v>
      </c>
    </row>
    <row r="5" spans="1:2" x14ac:dyDescent="0.2">
      <c r="A5" s="9">
        <v>8</v>
      </c>
      <c r="B5" s="33">
        <v>0.04</v>
      </c>
    </row>
    <row r="6" spans="1:2" x14ac:dyDescent="0.2">
      <c r="A6" s="9">
        <v>9</v>
      </c>
      <c r="B6" s="33">
        <v>4.4999999999999998E-2</v>
      </c>
    </row>
    <row r="7" spans="1:2" x14ac:dyDescent="0.2">
      <c r="A7" s="9">
        <v>10</v>
      </c>
      <c r="B7" s="33">
        <v>0.05</v>
      </c>
    </row>
    <row r="8" spans="1:2" x14ac:dyDescent="0.2">
      <c r="A8" s="9">
        <v>11</v>
      </c>
      <c r="B8" s="33">
        <v>0.08</v>
      </c>
    </row>
    <row r="9" spans="1:2" x14ac:dyDescent="0.2">
      <c r="A9" s="9">
        <v>12</v>
      </c>
      <c r="B9" s="33">
        <v>0.11</v>
      </c>
    </row>
    <row r="10" spans="1:2" x14ac:dyDescent="0.2">
      <c r="A10" s="9">
        <v>13</v>
      </c>
      <c r="B10" s="33">
        <v>0.14000000000000001</v>
      </c>
    </row>
    <row r="11" spans="1:2" x14ac:dyDescent="0.2">
      <c r="A11" s="9">
        <v>14</v>
      </c>
      <c r="B11" s="33">
        <v>0.17</v>
      </c>
    </row>
    <row r="12" spans="1:2" x14ac:dyDescent="0.2">
      <c r="A12" s="9">
        <v>15</v>
      </c>
      <c r="B12" s="33">
        <v>0.2</v>
      </c>
    </row>
    <row r="13" spans="1:2" x14ac:dyDescent="0.2">
      <c r="A13" s="9">
        <v>16</v>
      </c>
      <c r="B13" s="33">
        <v>0.23</v>
      </c>
    </row>
    <row r="14" spans="1:2" x14ac:dyDescent="0.2">
      <c r="A14" s="9">
        <v>17</v>
      </c>
      <c r="B14" s="33">
        <v>0.26</v>
      </c>
    </row>
    <row r="15" spans="1:2" x14ac:dyDescent="0.2">
      <c r="A15" s="9">
        <v>18</v>
      </c>
      <c r="B15" s="33">
        <v>0.28999999999999998</v>
      </c>
    </row>
    <row r="16" spans="1:2" x14ac:dyDescent="0.2">
      <c r="A16" s="9">
        <v>19</v>
      </c>
      <c r="B16" s="33">
        <v>0.32</v>
      </c>
    </row>
    <row r="17" spans="1:2" x14ac:dyDescent="0.2">
      <c r="A17" s="9">
        <v>20</v>
      </c>
      <c r="B17" s="33">
        <v>0.35</v>
      </c>
    </row>
    <row r="18" spans="1:2" x14ac:dyDescent="0.2">
      <c r="A18" s="9">
        <v>21</v>
      </c>
      <c r="B18" s="33">
        <v>0.38</v>
      </c>
    </row>
    <row r="19" spans="1:2" x14ac:dyDescent="0.2">
      <c r="A19" s="9">
        <v>22</v>
      </c>
      <c r="B19" s="33">
        <v>0.41</v>
      </c>
    </row>
    <row r="20" spans="1:2" x14ac:dyDescent="0.2">
      <c r="A20" s="9">
        <v>23</v>
      </c>
      <c r="B20" s="33">
        <v>0.44</v>
      </c>
    </row>
    <row r="21" spans="1:2" x14ac:dyDescent="0.2">
      <c r="A21" s="9">
        <v>24</v>
      </c>
      <c r="B21" s="33">
        <v>0.47</v>
      </c>
    </row>
    <row r="22" spans="1:2" x14ac:dyDescent="0.2">
      <c r="A22" s="9">
        <v>25</v>
      </c>
      <c r="B22" s="33">
        <v>0.5</v>
      </c>
    </row>
    <row r="23" spans="1:2" x14ac:dyDescent="0.2">
      <c r="A23" s="9">
        <v>26</v>
      </c>
      <c r="B23" s="33">
        <v>0.51400000000000001</v>
      </c>
    </row>
    <row r="24" spans="1:2" x14ac:dyDescent="0.2">
      <c r="A24" s="9">
        <v>27</v>
      </c>
      <c r="B24" s="33">
        <v>0.52800000000000002</v>
      </c>
    </row>
    <row r="25" spans="1:2" x14ac:dyDescent="0.2">
      <c r="A25" s="9">
        <v>28</v>
      </c>
      <c r="B25" s="33">
        <v>0.54200000000000004</v>
      </c>
    </row>
    <row r="26" spans="1:2" x14ac:dyDescent="0.2">
      <c r="A26" s="9">
        <v>29</v>
      </c>
      <c r="B26" s="33">
        <v>0.55600000000000005</v>
      </c>
    </row>
    <row r="27" spans="1:2" x14ac:dyDescent="0.2">
      <c r="A27" s="9">
        <v>30</v>
      </c>
      <c r="B27" s="33">
        <v>0.56999999999999995</v>
      </c>
    </row>
    <row r="28" spans="1:2" x14ac:dyDescent="0.2">
      <c r="A28" s="9">
        <v>31</v>
      </c>
      <c r="B28" s="33">
        <v>0.58399999999999996</v>
      </c>
    </row>
    <row r="29" spans="1:2" x14ac:dyDescent="0.2">
      <c r="A29" s="9">
        <v>32</v>
      </c>
      <c r="B29" s="33">
        <v>0.59799999999999998</v>
      </c>
    </row>
    <row r="30" spans="1:2" x14ac:dyDescent="0.2">
      <c r="A30" s="9">
        <v>33</v>
      </c>
      <c r="B30" s="33">
        <v>0.61199999999999999</v>
      </c>
    </row>
    <row r="31" spans="1:2" x14ac:dyDescent="0.2">
      <c r="A31" s="9">
        <v>34</v>
      </c>
      <c r="B31" s="33">
        <v>0.626</v>
      </c>
    </row>
    <row r="32" spans="1:2" x14ac:dyDescent="0.2">
      <c r="A32" s="9">
        <v>35</v>
      </c>
      <c r="B32" s="33">
        <v>0.64</v>
      </c>
    </row>
    <row r="33" spans="1:2" x14ac:dyDescent="0.2">
      <c r="A33" s="9">
        <v>36</v>
      </c>
      <c r="B33" s="33">
        <v>0.65400000000000003</v>
      </c>
    </row>
    <row r="34" spans="1:2" x14ac:dyDescent="0.2">
      <c r="A34" s="9">
        <v>37</v>
      </c>
      <c r="B34" s="33">
        <v>0.66800000000000004</v>
      </c>
    </row>
    <row r="35" spans="1:2" x14ac:dyDescent="0.2">
      <c r="A35" s="9">
        <v>38</v>
      </c>
      <c r="B35" s="33">
        <v>0.68200000000000005</v>
      </c>
    </row>
    <row r="36" spans="1:2" x14ac:dyDescent="0.2">
      <c r="A36" s="9">
        <v>39</v>
      </c>
      <c r="B36" s="33">
        <v>0.69599999999999995</v>
      </c>
    </row>
    <row r="37" spans="1:2" x14ac:dyDescent="0.2">
      <c r="A37" s="9">
        <v>40</v>
      </c>
      <c r="B37" s="33">
        <v>0.71</v>
      </c>
    </row>
    <row r="38" spans="1:2" x14ac:dyDescent="0.2">
      <c r="A38" s="9">
        <v>41</v>
      </c>
      <c r="B38" s="33">
        <v>0.72399999999999998</v>
      </c>
    </row>
    <row r="39" spans="1:2" x14ac:dyDescent="0.2">
      <c r="A39" s="9">
        <v>42</v>
      </c>
      <c r="B39" s="33">
        <v>0.73799999999999999</v>
      </c>
    </row>
    <row r="40" spans="1:2" x14ac:dyDescent="0.2">
      <c r="A40" s="9">
        <v>43</v>
      </c>
      <c r="B40" s="33">
        <v>0.752</v>
      </c>
    </row>
    <row r="41" spans="1:2" x14ac:dyDescent="0.2">
      <c r="A41" s="9">
        <v>44</v>
      </c>
      <c r="B41" s="33">
        <v>0.76600000000000001</v>
      </c>
    </row>
    <row r="42" spans="1:2" x14ac:dyDescent="0.2">
      <c r="A42" s="9">
        <v>45</v>
      </c>
      <c r="B42" s="33">
        <v>0.78</v>
      </c>
    </row>
    <row r="43" spans="1:2" x14ac:dyDescent="0.2">
      <c r="A43" s="9">
        <v>46</v>
      </c>
      <c r="B43" s="33">
        <v>0.79400000000000004</v>
      </c>
    </row>
    <row r="44" spans="1:2" x14ac:dyDescent="0.2">
      <c r="A44" s="9">
        <v>47</v>
      </c>
      <c r="B44" s="33">
        <v>0.80800000000000005</v>
      </c>
    </row>
    <row r="45" spans="1:2" x14ac:dyDescent="0.2">
      <c r="A45" s="9">
        <v>48</v>
      </c>
      <c r="B45" s="33">
        <v>0.82199999999999995</v>
      </c>
    </row>
    <row r="46" spans="1:2" x14ac:dyDescent="0.2">
      <c r="A46" s="9">
        <v>49</v>
      </c>
      <c r="B46" s="33">
        <v>0.83599999999999997</v>
      </c>
    </row>
    <row r="47" spans="1:2" x14ac:dyDescent="0.2">
      <c r="A47" s="9">
        <v>50</v>
      </c>
      <c r="B47" s="33">
        <v>0.85</v>
      </c>
    </row>
    <row r="48" spans="1:2" x14ac:dyDescent="0.2">
      <c r="A48" s="9">
        <v>51</v>
      </c>
      <c r="B48" s="33">
        <v>0.85299999999999998</v>
      </c>
    </row>
    <row r="49" spans="1:2" x14ac:dyDescent="0.2">
      <c r="A49" s="9">
        <v>52</v>
      </c>
      <c r="B49" s="33">
        <v>0.85599999999999998</v>
      </c>
    </row>
    <row r="50" spans="1:2" x14ac:dyDescent="0.2">
      <c r="A50" s="9">
        <v>53</v>
      </c>
      <c r="B50" s="33">
        <v>0.85899999999999999</v>
      </c>
    </row>
    <row r="51" spans="1:2" x14ac:dyDescent="0.2">
      <c r="A51" s="9">
        <v>54</v>
      </c>
      <c r="B51" s="33">
        <v>0.86199999999999999</v>
      </c>
    </row>
    <row r="52" spans="1:2" x14ac:dyDescent="0.2">
      <c r="A52" s="9">
        <v>55</v>
      </c>
      <c r="B52" s="33">
        <v>0.86499999999999999</v>
      </c>
    </row>
    <row r="53" spans="1:2" x14ac:dyDescent="0.2">
      <c r="A53" s="9">
        <v>56</v>
      </c>
      <c r="B53" s="33">
        <v>0.86799999999999999</v>
      </c>
    </row>
    <row r="54" spans="1:2" x14ac:dyDescent="0.2">
      <c r="A54" s="9">
        <v>57</v>
      </c>
      <c r="B54" s="33">
        <v>0.871</v>
      </c>
    </row>
    <row r="55" spans="1:2" x14ac:dyDescent="0.2">
      <c r="A55" s="9">
        <v>58</v>
      </c>
      <c r="B55" s="33">
        <v>0.874</v>
      </c>
    </row>
    <row r="56" spans="1:2" x14ac:dyDescent="0.2">
      <c r="A56" s="9">
        <v>59</v>
      </c>
      <c r="B56" s="33">
        <v>0.878</v>
      </c>
    </row>
    <row r="57" spans="1:2" x14ac:dyDescent="0.2">
      <c r="A57" s="9">
        <v>60</v>
      </c>
      <c r="B57" s="33">
        <v>0.88100000000000001</v>
      </c>
    </row>
    <row r="58" spans="1:2" x14ac:dyDescent="0.2">
      <c r="A58" s="9">
        <v>61</v>
      </c>
      <c r="B58" s="33">
        <v>0.88400000000000001</v>
      </c>
    </row>
    <row r="59" spans="1:2" x14ac:dyDescent="0.2">
      <c r="A59" s="9">
        <v>62</v>
      </c>
      <c r="B59" s="33">
        <v>0.88700000000000001</v>
      </c>
    </row>
    <row r="60" spans="1:2" x14ac:dyDescent="0.2">
      <c r="A60" s="9">
        <v>63</v>
      </c>
      <c r="B60" s="33">
        <v>0.89</v>
      </c>
    </row>
    <row r="61" spans="1:2" x14ac:dyDescent="0.2">
      <c r="A61" s="9">
        <v>64</v>
      </c>
      <c r="B61" s="33">
        <v>0.89300000000000002</v>
      </c>
    </row>
    <row r="62" spans="1:2" x14ac:dyDescent="0.2">
      <c r="A62" s="9">
        <v>65</v>
      </c>
      <c r="B62" s="33">
        <v>0.89600000000000002</v>
      </c>
    </row>
    <row r="63" spans="1:2" x14ac:dyDescent="0.2">
      <c r="A63" s="9">
        <v>66</v>
      </c>
      <c r="B63" s="33">
        <v>0.89900000000000002</v>
      </c>
    </row>
    <row r="64" spans="1:2" x14ac:dyDescent="0.2">
      <c r="A64" s="9">
        <v>67</v>
      </c>
      <c r="B64" s="33">
        <v>0.90200000000000002</v>
      </c>
    </row>
    <row r="65" spans="1:2" x14ac:dyDescent="0.2">
      <c r="A65" s="9">
        <v>68</v>
      </c>
      <c r="B65" s="33">
        <v>0.90500000000000003</v>
      </c>
    </row>
    <row r="66" spans="1:2" x14ac:dyDescent="0.2">
      <c r="A66" s="9">
        <v>69</v>
      </c>
      <c r="B66" s="33">
        <v>0.90800000000000003</v>
      </c>
    </row>
    <row r="67" spans="1:2" x14ac:dyDescent="0.2">
      <c r="A67" s="9">
        <v>70</v>
      </c>
      <c r="B67" s="33">
        <v>0.91100000000000003</v>
      </c>
    </row>
    <row r="68" spans="1:2" x14ac:dyDescent="0.2">
      <c r="A68" s="9">
        <v>71</v>
      </c>
      <c r="B68" s="33">
        <v>0.91400000000000003</v>
      </c>
    </row>
    <row r="69" spans="1:2" x14ac:dyDescent="0.2">
      <c r="A69" s="9">
        <v>72</v>
      </c>
      <c r="B69" s="33">
        <v>0.91700000000000004</v>
      </c>
    </row>
    <row r="70" spans="1:2" x14ac:dyDescent="0.2">
      <c r="A70" s="9">
        <v>73</v>
      </c>
      <c r="B70" s="33">
        <v>0.92</v>
      </c>
    </row>
    <row r="71" spans="1:2" x14ac:dyDescent="0.2">
      <c r="A71" s="9">
        <v>74</v>
      </c>
      <c r="B71" s="33">
        <v>0.92300000000000004</v>
      </c>
    </row>
    <row r="72" spans="1:2" x14ac:dyDescent="0.2">
      <c r="A72" s="9">
        <v>75</v>
      </c>
      <c r="B72" s="33">
        <v>0.92700000000000005</v>
      </c>
    </row>
    <row r="73" spans="1:2" x14ac:dyDescent="0.2">
      <c r="A73" s="9">
        <v>76</v>
      </c>
      <c r="B73" s="33">
        <v>0.93</v>
      </c>
    </row>
    <row r="74" spans="1:2" x14ac:dyDescent="0.2">
      <c r="A74" s="9">
        <v>77</v>
      </c>
      <c r="B74" s="33">
        <v>0.93300000000000005</v>
      </c>
    </row>
    <row r="75" spans="1:2" x14ac:dyDescent="0.2">
      <c r="A75" s="9">
        <v>78</v>
      </c>
      <c r="B75" s="33">
        <v>0.93600000000000005</v>
      </c>
    </row>
    <row r="76" spans="1:2" x14ac:dyDescent="0.2">
      <c r="A76" s="9">
        <v>79</v>
      </c>
      <c r="B76" s="33">
        <v>0.93899999999999995</v>
      </c>
    </row>
    <row r="77" spans="1:2" x14ac:dyDescent="0.2">
      <c r="A77" s="9">
        <v>80</v>
      </c>
      <c r="B77" s="33">
        <v>0.94199999999999995</v>
      </c>
    </row>
    <row r="78" spans="1:2" x14ac:dyDescent="0.2">
      <c r="A78" s="9">
        <v>81</v>
      </c>
      <c r="B78" s="33">
        <v>0.94499999999999995</v>
      </c>
    </row>
    <row r="79" spans="1:2" x14ac:dyDescent="0.2">
      <c r="A79" s="9">
        <v>82</v>
      </c>
      <c r="B79" s="33">
        <v>0.94799999999999995</v>
      </c>
    </row>
    <row r="80" spans="1:2" x14ac:dyDescent="0.2">
      <c r="A80" s="9">
        <v>83</v>
      </c>
      <c r="B80" s="33">
        <v>0.95099999999999996</v>
      </c>
    </row>
    <row r="81" spans="1:2" x14ac:dyDescent="0.2">
      <c r="A81" s="9">
        <v>84</v>
      </c>
      <c r="B81" s="33">
        <v>0.95399999999999996</v>
      </c>
    </row>
    <row r="82" spans="1:2" x14ac:dyDescent="0.2">
      <c r="A82" s="9">
        <v>85</v>
      </c>
      <c r="B82" s="33">
        <v>0.95699999999999996</v>
      </c>
    </row>
    <row r="83" spans="1:2" x14ac:dyDescent="0.2">
      <c r="A83" s="9">
        <v>86</v>
      </c>
      <c r="B83" s="33">
        <v>0.96</v>
      </c>
    </row>
    <row r="84" spans="1:2" x14ac:dyDescent="0.2">
      <c r="A84" s="9">
        <v>87</v>
      </c>
      <c r="B84" s="33">
        <v>0.96299999999999997</v>
      </c>
    </row>
    <row r="85" spans="1:2" x14ac:dyDescent="0.2">
      <c r="A85" s="9">
        <v>88</v>
      </c>
      <c r="B85" s="33">
        <v>0.96599999999999997</v>
      </c>
    </row>
    <row r="86" spans="1:2" x14ac:dyDescent="0.2">
      <c r="A86" s="9">
        <v>89</v>
      </c>
      <c r="B86" s="33">
        <v>0.96899999999999997</v>
      </c>
    </row>
    <row r="87" spans="1:2" x14ac:dyDescent="0.2">
      <c r="A87" s="9">
        <v>90</v>
      </c>
      <c r="B87" s="33">
        <v>0.97199999999999998</v>
      </c>
    </row>
    <row r="88" spans="1:2" x14ac:dyDescent="0.2">
      <c r="A88" s="9">
        <v>91</v>
      </c>
      <c r="B88" s="33">
        <v>0.97499999999999998</v>
      </c>
    </row>
    <row r="89" spans="1:2" x14ac:dyDescent="0.2">
      <c r="A89" s="9">
        <v>92</v>
      </c>
      <c r="B89" s="33">
        <v>0.97899999999999998</v>
      </c>
    </row>
    <row r="90" spans="1:2" x14ac:dyDescent="0.2">
      <c r="A90" s="9">
        <v>93</v>
      </c>
      <c r="B90" s="33">
        <v>0.98199999999999998</v>
      </c>
    </row>
    <row r="91" spans="1:2" x14ac:dyDescent="0.2">
      <c r="A91" s="9">
        <v>94</v>
      </c>
      <c r="B91" s="33">
        <v>0.98499999999999999</v>
      </c>
    </row>
    <row r="92" spans="1:2" x14ac:dyDescent="0.2">
      <c r="A92" s="9">
        <v>95</v>
      </c>
      <c r="B92" s="33">
        <v>0.98799999999999999</v>
      </c>
    </row>
    <row r="93" spans="1:2" x14ac:dyDescent="0.2">
      <c r="A93" s="9">
        <v>96</v>
      </c>
      <c r="B93" s="33">
        <v>0.99099999999999999</v>
      </c>
    </row>
    <row r="94" spans="1:2" x14ac:dyDescent="0.2">
      <c r="A94" s="9">
        <v>97</v>
      </c>
      <c r="B94" s="33">
        <v>0.99399999999999999</v>
      </c>
    </row>
    <row r="95" spans="1:2" x14ac:dyDescent="0.2">
      <c r="A95" s="9">
        <v>98</v>
      </c>
      <c r="B95" s="33">
        <v>0.997</v>
      </c>
    </row>
    <row r="96" spans="1:2" x14ac:dyDescent="0.2">
      <c r="A96" s="9">
        <v>99</v>
      </c>
      <c r="B96" s="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4395-0FEE-4D66-900D-E6D0F79F2E4E}">
  <dimension ref="A1:AE287"/>
  <sheetViews>
    <sheetView workbookViewId="0">
      <selection activeCell="X11" sqref="X11"/>
    </sheetView>
  </sheetViews>
  <sheetFormatPr defaultRowHeight="12.75" x14ac:dyDescent="0.2"/>
  <cols>
    <col min="1" max="1" width="13" customWidth="1"/>
    <col min="2" max="2" width="20.140625" customWidth="1"/>
    <col min="3" max="3" width="13.7109375" customWidth="1"/>
    <col min="10" max="10" width="20.140625" customWidth="1"/>
    <col min="21" max="21" width="16.28515625" customWidth="1"/>
  </cols>
  <sheetData>
    <row r="1" spans="1:24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449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4" x14ac:dyDescent="0.2">
      <c r="A2" s="29">
        <v>0</v>
      </c>
      <c r="B2" s="5" t="s">
        <v>21</v>
      </c>
      <c r="C2" s="5">
        <v>80</v>
      </c>
      <c r="D2" s="5">
        <v>0</v>
      </c>
      <c r="E2" s="5">
        <v>40</v>
      </c>
      <c r="F2" s="5">
        <v>0</v>
      </c>
      <c r="G2" s="5">
        <v>0</v>
      </c>
      <c r="H2" s="5">
        <v>0</v>
      </c>
      <c r="I2" s="5">
        <v>0</v>
      </c>
      <c r="J2" s="5">
        <v>0.6</v>
      </c>
      <c r="K2" s="5">
        <v>0.15</v>
      </c>
      <c r="L2" s="5">
        <v>0</v>
      </c>
      <c r="M2" s="5">
        <v>0.41</v>
      </c>
      <c r="N2" s="5">
        <v>223</v>
      </c>
      <c r="O2" s="5">
        <v>224</v>
      </c>
      <c r="P2" s="6">
        <v>234</v>
      </c>
      <c r="Q2" s="6">
        <v>40</v>
      </c>
      <c r="R2" s="6">
        <v>17</v>
      </c>
      <c r="S2" s="6">
        <v>19</v>
      </c>
      <c r="T2" s="6">
        <v>0</v>
      </c>
      <c r="U2" s="7">
        <v>0</v>
      </c>
    </row>
    <row r="3" spans="1:24" x14ac:dyDescent="0.2">
      <c r="A3" s="22">
        <v>1</v>
      </c>
      <c r="B3" s="9" t="s">
        <v>189</v>
      </c>
      <c r="C3" s="9">
        <v>88</v>
      </c>
      <c r="D3" s="9">
        <v>0</v>
      </c>
      <c r="E3" s="9">
        <v>44</v>
      </c>
      <c r="F3" s="9">
        <v>0</v>
      </c>
      <c r="G3" s="9">
        <v>0</v>
      </c>
      <c r="H3" s="9">
        <v>0</v>
      </c>
      <c r="I3" s="9">
        <v>0</v>
      </c>
      <c r="J3" s="9">
        <v>0.63</v>
      </c>
      <c r="K3" s="9">
        <v>0.16</v>
      </c>
      <c r="L3" s="9">
        <v>0</v>
      </c>
      <c r="M3" s="9">
        <v>0.43</v>
      </c>
      <c r="N3" s="9">
        <v>223</v>
      </c>
      <c r="O3" s="9">
        <v>224</v>
      </c>
      <c r="P3" s="9">
        <v>234</v>
      </c>
      <c r="Q3" s="9">
        <v>46</v>
      </c>
      <c r="R3" s="9">
        <v>17</v>
      </c>
      <c r="S3" s="9">
        <v>19</v>
      </c>
      <c r="T3" s="9">
        <v>0</v>
      </c>
      <c r="U3" s="10">
        <v>0</v>
      </c>
    </row>
    <row r="4" spans="1:24" x14ac:dyDescent="0.2">
      <c r="A4" s="22">
        <v>2</v>
      </c>
      <c r="B4" s="9" t="s">
        <v>190</v>
      </c>
      <c r="C4" s="9">
        <v>96</v>
      </c>
      <c r="D4" s="9">
        <v>0</v>
      </c>
      <c r="E4" s="9">
        <v>48</v>
      </c>
      <c r="F4" s="9">
        <v>0</v>
      </c>
      <c r="G4" s="9">
        <v>0</v>
      </c>
      <c r="H4" s="9">
        <v>0</v>
      </c>
      <c r="I4" s="9">
        <v>0</v>
      </c>
      <c r="J4" s="9">
        <v>0.66</v>
      </c>
      <c r="K4" s="9">
        <v>0.17</v>
      </c>
      <c r="L4" s="9">
        <v>0</v>
      </c>
      <c r="M4" s="9">
        <v>0.45</v>
      </c>
      <c r="N4" s="9">
        <v>223</v>
      </c>
      <c r="O4" s="9">
        <v>224</v>
      </c>
      <c r="P4" s="9">
        <v>234</v>
      </c>
      <c r="Q4" s="9">
        <v>52</v>
      </c>
      <c r="R4" s="9">
        <v>17</v>
      </c>
      <c r="S4" s="9">
        <v>19</v>
      </c>
      <c r="T4" s="9">
        <v>0</v>
      </c>
      <c r="U4" s="10">
        <v>0</v>
      </c>
    </row>
    <row r="5" spans="1:24" x14ac:dyDescent="0.2">
      <c r="A5" s="22">
        <v>3</v>
      </c>
      <c r="B5" s="9" t="s">
        <v>191</v>
      </c>
      <c r="C5" s="9">
        <v>104</v>
      </c>
      <c r="D5" s="9">
        <v>0</v>
      </c>
      <c r="E5" s="9">
        <v>52</v>
      </c>
      <c r="F5" s="9">
        <v>0</v>
      </c>
      <c r="G5" s="9">
        <v>0</v>
      </c>
      <c r="H5" s="9">
        <v>0</v>
      </c>
      <c r="I5" s="9">
        <v>0</v>
      </c>
      <c r="J5" s="9">
        <v>0.69</v>
      </c>
      <c r="K5" s="9">
        <v>0.18</v>
      </c>
      <c r="L5" s="9">
        <v>0</v>
      </c>
      <c r="M5" s="9">
        <v>0.47</v>
      </c>
      <c r="N5" s="9">
        <v>223</v>
      </c>
      <c r="O5" s="9">
        <v>224</v>
      </c>
      <c r="P5" s="9">
        <v>234</v>
      </c>
      <c r="Q5" s="9">
        <v>58</v>
      </c>
      <c r="R5" s="9">
        <v>17</v>
      </c>
      <c r="S5" s="9">
        <v>19</v>
      </c>
      <c r="T5" s="9">
        <v>0</v>
      </c>
      <c r="U5" s="10">
        <v>0</v>
      </c>
    </row>
    <row r="6" spans="1:24" x14ac:dyDescent="0.2">
      <c r="A6" s="22">
        <v>4</v>
      </c>
      <c r="B6" s="9" t="s">
        <v>192</v>
      </c>
      <c r="C6" s="9">
        <v>112</v>
      </c>
      <c r="D6" s="9">
        <v>0</v>
      </c>
      <c r="E6" s="9">
        <v>56</v>
      </c>
      <c r="F6" s="9">
        <v>0</v>
      </c>
      <c r="G6" s="9">
        <v>0</v>
      </c>
      <c r="H6" s="9">
        <v>0</v>
      </c>
      <c r="I6" s="9">
        <v>0</v>
      </c>
      <c r="J6" s="9">
        <v>0.72</v>
      </c>
      <c r="K6" s="9">
        <v>0.19</v>
      </c>
      <c r="L6" s="9">
        <v>0</v>
      </c>
      <c r="M6" s="9">
        <v>0.5</v>
      </c>
      <c r="N6" s="9">
        <v>223</v>
      </c>
      <c r="O6" s="9">
        <v>224</v>
      </c>
      <c r="P6" s="9">
        <v>234</v>
      </c>
      <c r="Q6" s="9">
        <v>64</v>
      </c>
      <c r="R6" s="9">
        <v>17</v>
      </c>
      <c r="S6" s="9">
        <v>19</v>
      </c>
      <c r="T6" s="9">
        <v>0</v>
      </c>
      <c r="U6" s="10">
        <v>0</v>
      </c>
    </row>
    <row r="7" spans="1:24" x14ac:dyDescent="0.2">
      <c r="A7" s="22">
        <v>5</v>
      </c>
      <c r="B7" s="28" t="s">
        <v>193</v>
      </c>
      <c r="C7" s="9">
        <v>120</v>
      </c>
      <c r="D7" s="9">
        <v>0</v>
      </c>
      <c r="E7" s="9">
        <v>60</v>
      </c>
      <c r="F7" s="9">
        <v>0</v>
      </c>
      <c r="G7" s="9">
        <v>0</v>
      </c>
      <c r="H7" s="9">
        <v>0</v>
      </c>
      <c r="I7" s="9">
        <v>0</v>
      </c>
      <c r="J7" s="9">
        <v>0.75</v>
      </c>
      <c r="K7" s="9">
        <v>0.2</v>
      </c>
      <c r="L7" s="9">
        <v>0</v>
      </c>
      <c r="M7" s="9">
        <v>0.52</v>
      </c>
      <c r="N7" s="9">
        <v>223</v>
      </c>
      <c r="O7" s="9">
        <v>224</v>
      </c>
      <c r="P7" s="9">
        <v>234</v>
      </c>
      <c r="Q7" s="9">
        <v>70</v>
      </c>
      <c r="R7" s="9">
        <v>17</v>
      </c>
      <c r="S7" s="9">
        <v>19</v>
      </c>
      <c r="T7" s="9">
        <v>0</v>
      </c>
      <c r="U7" s="10">
        <v>0</v>
      </c>
      <c r="X7" s="14"/>
    </row>
    <row r="8" spans="1:24" x14ac:dyDescent="0.2">
      <c r="A8" s="22">
        <v>6</v>
      </c>
      <c r="B8" s="9" t="s">
        <v>194</v>
      </c>
      <c r="C8" s="9">
        <v>128</v>
      </c>
      <c r="D8" s="9">
        <v>0</v>
      </c>
      <c r="E8" s="9">
        <v>64</v>
      </c>
      <c r="F8" s="9">
        <v>0</v>
      </c>
      <c r="G8" s="9">
        <v>0</v>
      </c>
      <c r="H8" s="9">
        <v>0</v>
      </c>
      <c r="I8" s="9">
        <v>0</v>
      </c>
      <c r="J8" s="9">
        <v>0.78</v>
      </c>
      <c r="K8" s="9">
        <v>0.21</v>
      </c>
      <c r="L8" s="9">
        <v>0</v>
      </c>
      <c r="M8" s="9">
        <v>0.54</v>
      </c>
      <c r="N8" s="9">
        <v>223</v>
      </c>
      <c r="O8" s="9">
        <v>224</v>
      </c>
      <c r="P8" s="9">
        <v>234</v>
      </c>
      <c r="Q8" s="9">
        <v>76</v>
      </c>
      <c r="R8" s="9">
        <v>17</v>
      </c>
      <c r="S8" s="9">
        <v>19</v>
      </c>
      <c r="T8" s="9">
        <v>0</v>
      </c>
      <c r="U8" s="10">
        <v>0</v>
      </c>
    </row>
    <row r="9" spans="1:24" x14ac:dyDescent="0.2">
      <c r="A9" s="22">
        <v>7</v>
      </c>
      <c r="B9" s="9" t="s">
        <v>195</v>
      </c>
      <c r="C9" s="9">
        <v>136</v>
      </c>
      <c r="D9" s="9">
        <v>0</v>
      </c>
      <c r="E9" s="9">
        <v>68</v>
      </c>
      <c r="F9" s="9">
        <v>0</v>
      </c>
      <c r="G9" s="9">
        <v>0</v>
      </c>
      <c r="H9" s="9">
        <v>0</v>
      </c>
      <c r="I9" s="9">
        <v>0</v>
      </c>
      <c r="J9" s="9">
        <v>0.81</v>
      </c>
      <c r="K9" s="9">
        <v>0.22</v>
      </c>
      <c r="L9" s="9">
        <v>0</v>
      </c>
      <c r="M9" s="9">
        <v>0.56000000000000005</v>
      </c>
      <c r="N9" s="9">
        <v>223</v>
      </c>
      <c r="O9" s="9">
        <v>224</v>
      </c>
      <c r="P9" s="9">
        <v>234</v>
      </c>
      <c r="Q9" s="9">
        <v>82</v>
      </c>
      <c r="R9" s="9">
        <v>17</v>
      </c>
      <c r="S9" s="9">
        <v>19</v>
      </c>
      <c r="T9" s="9">
        <v>0</v>
      </c>
      <c r="U9" s="10">
        <v>0</v>
      </c>
    </row>
    <row r="10" spans="1:24" x14ac:dyDescent="0.2">
      <c r="A10" s="22">
        <v>8</v>
      </c>
      <c r="B10" s="9" t="s">
        <v>196</v>
      </c>
      <c r="C10" s="9">
        <v>144</v>
      </c>
      <c r="D10" s="9">
        <v>0</v>
      </c>
      <c r="E10" s="9">
        <v>72</v>
      </c>
      <c r="F10" s="9">
        <v>0</v>
      </c>
      <c r="G10" s="9">
        <v>0</v>
      </c>
      <c r="H10" s="9">
        <v>0</v>
      </c>
      <c r="I10" s="9">
        <v>0</v>
      </c>
      <c r="J10" s="9">
        <v>0.84</v>
      </c>
      <c r="K10" s="9">
        <v>0.23</v>
      </c>
      <c r="L10" s="9">
        <v>0</v>
      </c>
      <c r="M10" s="9">
        <v>0.57999999999999996</v>
      </c>
      <c r="N10" s="9">
        <v>223</v>
      </c>
      <c r="O10" s="9">
        <v>224</v>
      </c>
      <c r="P10" s="9">
        <v>234</v>
      </c>
      <c r="Q10" s="9">
        <v>88</v>
      </c>
      <c r="R10" s="9">
        <v>17</v>
      </c>
      <c r="S10" s="9">
        <v>19</v>
      </c>
      <c r="T10" s="9">
        <v>0</v>
      </c>
      <c r="U10" s="10">
        <v>0</v>
      </c>
    </row>
    <row r="11" spans="1:24" x14ac:dyDescent="0.2">
      <c r="A11" s="22">
        <v>9</v>
      </c>
      <c r="B11" s="9" t="s">
        <v>197</v>
      </c>
      <c r="C11" s="9">
        <v>152</v>
      </c>
      <c r="D11" s="9">
        <v>0</v>
      </c>
      <c r="E11" s="9">
        <v>76</v>
      </c>
      <c r="F11" s="9">
        <v>0</v>
      </c>
      <c r="G11" s="9">
        <v>0</v>
      </c>
      <c r="H11" s="9">
        <v>0</v>
      </c>
      <c r="I11" s="9">
        <v>0</v>
      </c>
      <c r="J11" s="9">
        <v>0.87</v>
      </c>
      <c r="K11" s="9">
        <v>0.24</v>
      </c>
      <c r="L11" s="9">
        <v>0</v>
      </c>
      <c r="M11" s="9">
        <v>0.61</v>
      </c>
      <c r="N11" s="9">
        <v>223</v>
      </c>
      <c r="O11" s="9">
        <v>224</v>
      </c>
      <c r="P11" s="9">
        <v>234</v>
      </c>
      <c r="Q11" s="9">
        <v>94</v>
      </c>
      <c r="R11" s="9">
        <v>17</v>
      </c>
      <c r="S11" s="9">
        <v>19</v>
      </c>
      <c r="T11" s="9">
        <v>0</v>
      </c>
      <c r="U11" s="10">
        <v>0</v>
      </c>
    </row>
    <row r="12" spans="1:24" ht="13.5" thickBot="1" x14ac:dyDescent="0.25">
      <c r="A12" s="23">
        <v>10</v>
      </c>
      <c r="B12" s="12" t="s">
        <v>198</v>
      </c>
      <c r="C12" s="12">
        <v>160</v>
      </c>
      <c r="D12" s="12">
        <v>0</v>
      </c>
      <c r="E12" s="12">
        <v>80</v>
      </c>
      <c r="F12" s="12">
        <v>0</v>
      </c>
      <c r="G12" s="12">
        <v>0</v>
      </c>
      <c r="H12" s="12">
        <v>0</v>
      </c>
      <c r="I12" s="12">
        <v>0</v>
      </c>
      <c r="J12" s="12">
        <v>0.9</v>
      </c>
      <c r="K12" s="9">
        <v>0.25</v>
      </c>
      <c r="L12" s="12">
        <v>0</v>
      </c>
      <c r="M12" s="9">
        <v>0.63</v>
      </c>
      <c r="N12" s="12">
        <v>223</v>
      </c>
      <c r="O12" s="12">
        <v>224</v>
      </c>
      <c r="P12" s="12">
        <v>234</v>
      </c>
      <c r="Q12" s="12">
        <v>100</v>
      </c>
      <c r="R12" s="12">
        <v>17</v>
      </c>
      <c r="S12" s="12">
        <v>19</v>
      </c>
      <c r="T12" s="12">
        <v>0</v>
      </c>
      <c r="U12" s="13">
        <v>0</v>
      </c>
    </row>
    <row r="13" spans="1:24" x14ac:dyDescent="0.2">
      <c r="A13" s="29">
        <v>0</v>
      </c>
      <c r="B13" s="5" t="s">
        <v>65</v>
      </c>
      <c r="C13" s="5">
        <v>75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0.4</v>
      </c>
      <c r="K13" s="5">
        <v>0.25</v>
      </c>
      <c r="L13" s="5">
        <v>0</v>
      </c>
      <c r="M13" s="5">
        <v>0.35</v>
      </c>
      <c r="N13" s="5">
        <v>223</v>
      </c>
      <c r="O13" s="5">
        <v>224</v>
      </c>
      <c r="P13" s="9">
        <v>234</v>
      </c>
      <c r="Q13" s="5">
        <v>25</v>
      </c>
      <c r="R13" s="6">
        <v>14</v>
      </c>
      <c r="S13" s="6">
        <v>12</v>
      </c>
      <c r="T13" s="6">
        <v>0</v>
      </c>
      <c r="U13" s="7">
        <v>0</v>
      </c>
      <c r="W13" s="14"/>
    </row>
    <row r="14" spans="1:24" x14ac:dyDescent="0.2">
      <c r="A14" s="22">
        <v>1</v>
      </c>
      <c r="B14" s="9" t="s">
        <v>199</v>
      </c>
      <c r="C14" s="9">
        <v>82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0.42</v>
      </c>
      <c r="K14" s="9">
        <v>0.26</v>
      </c>
      <c r="L14" s="9">
        <v>0</v>
      </c>
      <c r="M14" s="9">
        <v>0.37</v>
      </c>
      <c r="N14" s="9">
        <v>223</v>
      </c>
      <c r="O14" s="9">
        <v>224</v>
      </c>
      <c r="P14" s="9">
        <v>234</v>
      </c>
      <c r="Q14" s="9">
        <v>26</v>
      </c>
      <c r="R14" s="9">
        <v>14</v>
      </c>
      <c r="S14" s="9">
        <v>12</v>
      </c>
      <c r="T14" s="9">
        <v>0</v>
      </c>
      <c r="U14" s="10">
        <v>0</v>
      </c>
      <c r="W14" s="14"/>
    </row>
    <row r="15" spans="1:24" x14ac:dyDescent="0.2">
      <c r="A15" s="22">
        <v>2</v>
      </c>
      <c r="B15" s="9" t="s">
        <v>200</v>
      </c>
      <c r="C15" s="9">
        <v>89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0.44</v>
      </c>
      <c r="K15" s="9">
        <v>0.27</v>
      </c>
      <c r="L15" s="9">
        <v>0</v>
      </c>
      <c r="M15" s="9">
        <v>0.39</v>
      </c>
      <c r="N15" s="9">
        <v>223</v>
      </c>
      <c r="O15" s="9">
        <v>224</v>
      </c>
      <c r="P15" s="9">
        <v>234</v>
      </c>
      <c r="Q15" s="9">
        <v>27</v>
      </c>
      <c r="R15" s="9">
        <v>14</v>
      </c>
      <c r="S15" s="9">
        <v>12</v>
      </c>
      <c r="T15" s="9">
        <v>0</v>
      </c>
      <c r="U15" s="10">
        <v>0</v>
      </c>
      <c r="W15" s="14"/>
    </row>
    <row r="16" spans="1:24" x14ac:dyDescent="0.2">
      <c r="A16" s="22">
        <v>3</v>
      </c>
      <c r="B16" s="9" t="s">
        <v>201</v>
      </c>
      <c r="C16" s="9">
        <v>96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0.46</v>
      </c>
      <c r="K16" s="9">
        <v>0.28000000000000003</v>
      </c>
      <c r="L16" s="9">
        <v>0</v>
      </c>
      <c r="M16" s="9">
        <v>0.4</v>
      </c>
      <c r="N16" s="9">
        <v>223</v>
      </c>
      <c r="O16" s="9">
        <v>224</v>
      </c>
      <c r="P16" s="9">
        <v>234</v>
      </c>
      <c r="Q16" s="9">
        <v>28</v>
      </c>
      <c r="R16" s="9">
        <v>14</v>
      </c>
      <c r="S16" s="9">
        <v>12</v>
      </c>
      <c r="T16" s="9">
        <v>0</v>
      </c>
      <c r="U16" s="10">
        <v>0</v>
      </c>
      <c r="W16" s="14"/>
    </row>
    <row r="17" spans="1:23" x14ac:dyDescent="0.2">
      <c r="A17" s="22">
        <v>4</v>
      </c>
      <c r="B17" s="9" t="s">
        <v>202</v>
      </c>
      <c r="C17" s="9">
        <v>103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0.48</v>
      </c>
      <c r="K17" s="9">
        <v>0.28999999999999998</v>
      </c>
      <c r="L17" s="9">
        <v>0</v>
      </c>
      <c r="M17" s="9">
        <v>0.42</v>
      </c>
      <c r="N17" s="9">
        <v>223</v>
      </c>
      <c r="O17" s="9">
        <v>224</v>
      </c>
      <c r="P17" s="9">
        <v>234</v>
      </c>
      <c r="Q17" s="9">
        <v>29</v>
      </c>
      <c r="R17" s="9">
        <v>14</v>
      </c>
      <c r="S17" s="9">
        <v>12</v>
      </c>
      <c r="T17" s="9">
        <v>0</v>
      </c>
      <c r="U17" s="10">
        <v>0</v>
      </c>
      <c r="W17" s="14"/>
    </row>
    <row r="18" spans="1:23" x14ac:dyDescent="0.2">
      <c r="A18" s="22">
        <v>5</v>
      </c>
      <c r="B18" s="9" t="s">
        <v>203</v>
      </c>
      <c r="C18" s="9">
        <v>110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0.5</v>
      </c>
      <c r="K18" s="9">
        <v>0.3</v>
      </c>
      <c r="L18" s="9">
        <v>0</v>
      </c>
      <c r="M18" s="9">
        <v>0.44</v>
      </c>
      <c r="N18" s="9">
        <v>223</v>
      </c>
      <c r="O18" s="9">
        <v>224</v>
      </c>
      <c r="P18" s="9">
        <v>234</v>
      </c>
      <c r="Q18" s="9">
        <v>30</v>
      </c>
      <c r="R18" s="9">
        <v>14</v>
      </c>
      <c r="S18" s="9">
        <v>12</v>
      </c>
      <c r="T18" s="9">
        <v>0</v>
      </c>
      <c r="U18" s="10">
        <v>0</v>
      </c>
      <c r="W18" s="14"/>
    </row>
    <row r="19" spans="1:23" x14ac:dyDescent="0.2">
      <c r="A19" s="22">
        <v>6</v>
      </c>
      <c r="B19" s="9" t="s">
        <v>204</v>
      </c>
      <c r="C19" s="9">
        <v>117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0.52</v>
      </c>
      <c r="K19" s="9">
        <v>0.31</v>
      </c>
      <c r="L19" s="9">
        <v>0</v>
      </c>
      <c r="M19" s="9">
        <v>0.45</v>
      </c>
      <c r="N19" s="9">
        <v>223</v>
      </c>
      <c r="O19" s="9">
        <v>224</v>
      </c>
      <c r="P19" s="9">
        <v>234</v>
      </c>
      <c r="Q19" s="9">
        <v>31</v>
      </c>
      <c r="R19" s="9">
        <v>14</v>
      </c>
      <c r="S19" s="9">
        <v>12</v>
      </c>
      <c r="T19" s="9">
        <v>0</v>
      </c>
      <c r="U19" s="10">
        <v>0</v>
      </c>
      <c r="W19" s="14"/>
    </row>
    <row r="20" spans="1:23" x14ac:dyDescent="0.2">
      <c r="A20" s="22">
        <v>7</v>
      </c>
      <c r="B20" s="9" t="s">
        <v>205</v>
      </c>
      <c r="C20" s="9">
        <v>124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0.54</v>
      </c>
      <c r="K20" s="9">
        <v>0.32</v>
      </c>
      <c r="L20" s="9">
        <v>0</v>
      </c>
      <c r="M20" s="9">
        <v>0.47</v>
      </c>
      <c r="N20" s="9">
        <v>223</v>
      </c>
      <c r="O20" s="9">
        <v>224</v>
      </c>
      <c r="P20" s="9">
        <v>234</v>
      </c>
      <c r="Q20" s="9">
        <v>32</v>
      </c>
      <c r="R20" s="9">
        <v>14</v>
      </c>
      <c r="S20" s="9">
        <v>12</v>
      </c>
      <c r="T20" s="9">
        <v>0</v>
      </c>
      <c r="U20" s="10">
        <v>0</v>
      </c>
      <c r="W20" s="14"/>
    </row>
    <row r="21" spans="1:23" x14ac:dyDescent="0.2">
      <c r="A21" s="22">
        <v>8</v>
      </c>
      <c r="B21" s="9" t="s">
        <v>206</v>
      </c>
      <c r="C21" s="9">
        <v>131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0.56000000000000005</v>
      </c>
      <c r="K21" s="9">
        <v>0.33</v>
      </c>
      <c r="L21" s="9">
        <v>0</v>
      </c>
      <c r="M21" s="9">
        <v>0.48</v>
      </c>
      <c r="N21" s="9">
        <v>223</v>
      </c>
      <c r="O21" s="9">
        <v>224</v>
      </c>
      <c r="P21" s="9">
        <v>234</v>
      </c>
      <c r="Q21" s="9">
        <v>33</v>
      </c>
      <c r="R21" s="9">
        <v>14</v>
      </c>
      <c r="S21" s="9">
        <v>12</v>
      </c>
      <c r="T21" s="9">
        <v>0</v>
      </c>
      <c r="U21" s="10">
        <v>0</v>
      </c>
      <c r="W21" s="14"/>
    </row>
    <row r="22" spans="1:23" x14ac:dyDescent="0.2">
      <c r="A22" s="22">
        <v>9</v>
      </c>
      <c r="B22" s="9" t="s">
        <v>207</v>
      </c>
      <c r="C22" s="9">
        <v>138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0.57999999999999996</v>
      </c>
      <c r="K22" s="9">
        <v>0.34</v>
      </c>
      <c r="L22" s="9">
        <v>0</v>
      </c>
      <c r="M22" s="9">
        <v>0.5</v>
      </c>
      <c r="N22" s="9">
        <v>223</v>
      </c>
      <c r="O22" s="9">
        <v>224</v>
      </c>
      <c r="P22" s="9">
        <v>234</v>
      </c>
      <c r="Q22" s="9">
        <v>34</v>
      </c>
      <c r="R22" s="9">
        <v>14</v>
      </c>
      <c r="S22" s="9">
        <v>12</v>
      </c>
      <c r="T22" s="9">
        <v>0</v>
      </c>
      <c r="U22" s="10">
        <v>0</v>
      </c>
      <c r="W22" s="14"/>
    </row>
    <row r="23" spans="1:23" ht="13.5" thickBot="1" x14ac:dyDescent="0.25">
      <c r="A23" s="23">
        <v>10</v>
      </c>
      <c r="B23" s="9" t="s">
        <v>208</v>
      </c>
      <c r="C23" s="9">
        <v>150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0.6</v>
      </c>
      <c r="K23" s="12">
        <v>0.35</v>
      </c>
      <c r="L23" s="12">
        <v>0</v>
      </c>
      <c r="M23" s="12">
        <v>0.52</v>
      </c>
      <c r="N23" s="12">
        <v>223</v>
      </c>
      <c r="O23" s="12">
        <v>224</v>
      </c>
      <c r="P23" s="12">
        <v>234</v>
      </c>
      <c r="Q23" s="9">
        <v>35</v>
      </c>
      <c r="R23" s="12">
        <v>14</v>
      </c>
      <c r="S23" s="12">
        <v>12</v>
      </c>
      <c r="T23" s="12">
        <v>0</v>
      </c>
      <c r="U23" s="13">
        <v>0</v>
      </c>
      <c r="W23" s="14"/>
    </row>
    <row r="24" spans="1:23" x14ac:dyDescent="0.2">
      <c r="A24" s="29">
        <v>0</v>
      </c>
      <c r="B24" s="5" t="s">
        <v>83</v>
      </c>
      <c r="C24" s="5">
        <v>92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0.4</v>
      </c>
      <c r="K24" s="5">
        <v>0.1</v>
      </c>
      <c r="L24" s="5">
        <v>0</v>
      </c>
      <c r="M24" s="5">
        <v>0.27</v>
      </c>
      <c r="N24" s="5">
        <v>223</v>
      </c>
      <c r="O24" s="5">
        <v>224</v>
      </c>
      <c r="P24" s="9">
        <v>344</v>
      </c>
      <c r="Q24" s="5">
        <v>30</v>
      </c>
      <c r="R24" s="6">
        <v>11</v>
      </c>
      <c r="S24" s="6">
        <v>9</v>
      </c>
      <c r="T24" s="6">
        <v>0</v>
      </c>
      <c r="U24" s="7">
        <v>0</v>
      </c>
    </row>
    <row r="25" spans="1:23" x14ac:dyDescent="0.2">
      <c r="A25" s="22">
        <v>1</v>
      </c>
      <c r="B25" s="9" t="s">
        <v>209</v>
      </c>
      <c r="C25" s="9">
        <v>101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0.42</v>
      </c>
      <c r="K25" s="9">
        <v>0.12</v>
      </c>
      <c r="L25" s="9">
        <v>0</v>
      </c>
      <c r="M25" s="9">
        <v>0.28999999999999998</v>
      </c>
      <c r="N25" s="9">
        <v>223</v>
      </c>
      <c r="O25" s="9">
        <v>224</v>
      </c>
      <c r="P25" s="9">
        <v>344</v>
      </c>
      <c r="Q25" s="9">
        <v>32</v>
      </c>
      <c r="R25" s="9">
        <v>11</v>
      </c>
      <c r="S25" s="9">
        <v>9</v>
      </c>
      <c r="T25" s="9">
        <v>0</v>
      </c>
      <c r="U25" s="10">
        <v>0</v>
      </c>
    </row>
    <row r="26" spans="1:23" x14ac:dyDescent="0.2">
      <c r="A26" s="22">
        <v>2</v>
      </c>
      <c r="B26" s="9" t="s">
        <v>210</v>
      </c>
      <c r="C26" s="9">
        <v>110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0.44</v>
      </c>
      <c r="K26" s="9">
        <v>0.14000000000000001</v>
      </c>
      <c r="L26" s="9">
        <v>0</v>
      </c>
      <c r="M26" s="9">
        <v>0.31</v>
      </c>
      <c r="N26" s="9">
        <v>223</v>
      </c>
      <c r="O26" s="9">
        <v>224</v>
      </c>
      <c r="P26" s="9">
        <v>344</v>
      </c>
      <c r="Q26" s="9">
        <v>34</v>
      </c>
      <c r="R26" s="9">
        <v>11</v>
      </c>
      <c r="S26" s="9">
        <v>9</v>
      </c>
      <c r="T26" s="9">
        <v>0</v>
      </c>
      <c r="U26" s="10">
        <v>0</v>
      </c>
    </row>
    <row r="27" spans="1:23" x14ac:dyDescent="0.2">
      <c r="A27" s="22">
        <v>3</v>
      </c>
      <c r="B27" s="9" t="s">
        <v>211</v>
      </c>
      <c r="C27" s="9">
        <v>119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0.46</v>
      </c>
      <c r="K27" s="9">
        <v>0.16</v>
      </c>
      <c r="L27" s="9">
        <v>0</v>
      </c>
      <c r="M27" s="9">
        <v>0.34</v>
      </c>
      <c r="N27" s="9">
        <v>223</v>
      </c>
      <c r="O27" s="9">
        <v>224</v>
      </c>
      <c r="P27" s="9">
        <v>344</v>
      </c>
      <c r="Q27" s="9">
        <v>36</v>
      </c>
      <c r="R27" s="9">
        <v>11</v>
      </c>
      <c r="S27" s="9">
        <v>9</v>
      </c>
      <c r="T27" s="9">
        <v>0</v>
      </c>
      <c r="U27" s="10">
        <v>0</v>
      </c>
    </row>
    <row r="28" spans="1:23" x14ac:dyDescent="0.2">
      <c r="A28" s="22">
        <v>4</v>
      </c>
      <c r="B28" s="9" t="s">
        <v>212</v>
      </c>
      <c r="C28" s="9">
        <v>128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0.48</v>
      </c>
      <c r="K28" s="9">
        <v>0.18</v>
      </c>
      <c r="L28" s="9">
        <v>0</v>
      </c>
      <c r="M28" s="9">
        <v>0.36</v>
      </c>
      <c r="N28" s="9">
        <v>223</v>
      </c>
      <c r="O28" s="9">
        <v>224</v>
      </c>
      <c r="P28" s="9">
        <v>344</v>
      </c>
      <c r="Q28" s="9">
        <v>38</v>
      </c>
      <c r="R28" s="9">
        <v>11</v>
      </c>
      <c r="S28" s="9">
        <v>9</v>
      </c>
      <c r="T28" s="9">
        <v>0</v>
      </c>
      <c r="U28" s="10">
        <v>0</v>
      </c>
    </row>
    <row r="29" spans="1:23" x14ac:dyDescent="0.2">
      <c r="A29" s="22">
        <v>5</v>
      </c>
      <c r="B29" s="9" t="s">
        <v>213</v>
      </c>
      <c r="C29" s="9">
        <v>137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0.5</v>
      </c>
      <c r="K29" s="9">
        <v>0.2</v>
      </c>
      <c r="L29" s="9">
        <v>0</v>
      </c>
      <c r="M29" s="9">
        <v>0.38</v>
      </c>
      <c r="N29" s="9">
        <v>223</v>
      </c>
      <c r="O29" s="9">
        <v>224</v>
      </c>
      <c r="P29" s="9">
        <v>344</v>
      </c>
      <c r="Q29" s="9">
        <v>40</v>
      </c>
      <c r="R29" s="9">
        <v>11</v>
      </c>
      <c r="S29" s="9">
        <v>9</v>
      </c>
      <c r="T29" s="9">
        <v>0</v>
      </c>
      <c r="U29" s="10">
        <v>0</v>
      </c>
    </row>
    <row r="30" spans="1:23" x14ac:dyDescent="0.2">
      <c r="A30" s="22">
        <v>6</v>
      </c>
      <c r="B30" s="9" t="s">
        <v>214</v>
      </c>
      <c r="C30" s="9">
        <v>146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0.52</v>
      </c>
      <c r="K30" s="9">
        <v>0.22</v>
      </c>
      <c r="L30" s="9">
        <v>0</v>
      </c>
      <c r="M30" s="9">
        <v>0.4</v>
      </c>
      <c r="N30" s="9">
        <v>223</v>
      </c>
      <c r="O30" s="9">
        <v>224</v>
      </c>
      <c r="P30" s="9">
        <v>344</v>
      </c>
      <c r="Q30" s="9">
        <v>42</v>
      </c>
      <c r="R30" s="9">
        <v>11</v>
      </c>
      <c r="S30" s="9">
        <v>9</v>
      </c>
      <c r="T30" s="9">
        <v>0</v>
      </c>
      <c r="U30" s="10">
        <v>0</v>
      </c>
    </row>
    <row r="31" spans="1:23" x14ac:dyDescent="0.2">
      <c r="A31" s="22">
        <v>7</v>
      </c>
      <c r="B31" s="9" t="s">
        <v>215</v>
      </c>
      <c r="C31" s="9">
        <v>155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0.54</v>
      </c>
      <c r="K31" s="9">
        <v>0.24</v>
      </c>
      <c r="L31" s="9">
        <v>0</v>
      </c>
      <c r="M31" s="9">
        <v>0.42</v>
      </c>
      <c r="N31" s="9">
        <v>223</v>
      </c>
      <c r="O31" s="9">
        <v>224</v>
      </c>
      <c r="P31" s="9">
        <v>344</v>
      </c>
      <c r="Q31" s="9">
        <v>44</v>
      </c>
      <c r="R31" s="9">
        <v>11</v>
      </c>
      <c r="S31" s="9">
        <v>9</v>
      </c>
      <c r="T31" s="9">
        <v>0</v>
      </c>
      <c r="U31" s="10">
        <v>0</v>
      </c>
    </row>
    <row r="32" spans="1:23" x14ac:dyDescent="0.2">
      <c r="A32" s="22">
        <v>8</v>
      </c>
      <c r="B32" s="9" t="s">
        <v>216</v>
      </c>
      <c r="C32" s="9">
        <v>164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0.56000000000000005</v>
      </c>
      <c r="K32" s="9">
        <v>0.26</v>
      </c>
      <c r="L32" s="9">
        <v>0</v>
      </c>
      <c r="M32" s="9">
        <v>0.45</v>
      </c>
      <c r="N32" s="9">
        <v>223</v>
      </c>
      <c r="O32" s="9">
        <v>224</v>
      </c>
      <c r="P32" s="9">
        <v>344</v>
      </c>
      <c r="Q32" s="9">
        <v>46</v>
      </c>
      <c r="R32" s="9">
        <v>11</v>
      </c>
      <c r="S32" s="9">
        <v>9</v>
      </c>
      <c r="T32" s="9">
        <v>0</v>
      </c>
      <c r="U32" s="10">
        <v>0</v>
      </c>
    </row>
    <row r="33" spans="1:21" x14ac:dyDescent="0.2">
      <c r="A33" s="22">
        <v>9</v>
      </c>
      <c r="B33" s="9" t="s">
        <v>217</v>
      </c>
      <c r="C33" s="9">
        <v>173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0.57999999999999996</v>
      </c>
      <c r="K33" s="9">
        <v>0.28000000000000003</v>
      </c>
      <c r="L33" s="9">
        <v>0</v>
      </c>
      <c r="M33" s="9">
        <v>0.47</v>
      </c>
      <c r="N33" s="9">
        <v>223</v>
      </c>
      <c r="O33" s="9">
        <v>224</v>
      </c>
      <c r="P33" s="9">
        <v>344</v>
      </c>
      <c r="Q33" s="9">
        <v>48</v>
      </c>
      <c r="R33" s="9">
        <v>11</v>
      </c>
      <c r="S33" s="9">
        <v>9</v>
      </c>
      <c r="T33" s="9">
        <v>0</v>
      </c>
      <c r="U33" s="10">
        <v>0</v>
      </c>
    </row>
    <row r="34" spans="1:21" ht="13.5" thickBot="1" x14ac:dyDescent="0.25">
      <c r="A34" s="23">
        <v>10</v>
      </c>
      <c r="B34" s="9" t="s">
        <v>218</v>
      </c>
      <c r="C34" s="9">
        <v>184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0.6</v>
      </c>
      <c r="K34" s="12">
        <v>0.3</v>
      </c>
      <c r="L34" s="12">
        <v>0</v>
      </c>
      <c r="M34" s="12">
        <v>0.49</v>
      </c>
      <c r="N34" s="12">
        <v>223</v>
      </c>
      <c r="O34" s="12">
        <v>224</v>
      </c>
      <c r="P34" s="12">
        <v>344</v>
      </c>
      <c r="Q34" s="9">
        <v>50</v>
      </c>
      <c r="R34" s="12">
        <v>11</v>
      </c>
      <c r="S34" s="12">
        <v>9</v>
      </c>
      <c r="T34" s="12">
        <v>0</v>
      </c>
      <c r="U34" s="13">
        <v>0</v>
      </c>
    </row>
    <row r="35" spans="1:21" x14ac:dyDescent="0.2">
      <c r="A35" s="29">
        <v>0</v>
      </c>
      <c r="B35" s="5" t="s">
        <v>90</v>
      </c>
      <c r="C35" s="5">
        <v>90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0.2</v>
      </c>
      <c r="K35" s="5">
        <v>0.4</v>
      </c>
      <c r="L35" s="5">
        <v>0</v>
      </c>
      <c r="M35" s="5">
        <v>0.33</v>
      </c>
      <c r="N35" s="5">
        <v>224</v>
      </c>
      <c r="O35" s="5">
        <v>224</v>
      </c>
      <c r="P35" s="9">
        <v>234</v>
      </c>
      <c r="Q35" s="5">
        <v>30</v>
      </c>
      <c r="R35" s="6">
        <v>9</v>
      </c>
      <c r="S35" s="6">
        <v>11</v>
      </c>
      <c r="T35" s="6">
        <v>0</v>
      </c>
      <c r="U35" s="7">
        <v>0</v>
      </c>
    </row>
    <row r="36" spans="1:21" x14ac:dyDescent="0.2">
      <c r="A36" s="22">
        <v>1</v>
      </c>
      <c r="B36" s="9" t="s">
        <v>219</v>
      </c>
      <c r="C36" s="9">
        <v>99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0.21</v>
      </c>
      <c r="K36" s="9">
        <v>0.43</v>
      </c>
      <c r="L36" s="9">
        <v>0</v>
      </c>
      <c r="M36" s="9">
        <v>0.35</v>
      </c>
      <c r="N36" s="9">
        <v>224</v>
      </c>
      <c r="O36" s="9">
        <v>224</v>
      </c>
      <c r="P36" s="9">
        <v>234</v>
      </c>
      <c r="Q36" s="9">
        <v>32</v>
      </c>
      <c r="R36" s="9">
        <v>9</v>
      </c>
      <c r="S36" s="9">
        <v>11</v>
      </c>
      <c r="T36" s="9">
        <v>0</v>
      </c>
      <c r="U36" s="10">
        <v>0</v>
      </c>
    </row>
    <row r="37" spans="1:21" x14ac:dyDescent="0.2">
      <c r="A37" s="22">
        <v>2</v>
      </c>
      <c r="B37" s="9" t="s">
        <v>220</v>
      </c>
      <c r="C37" s="9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0.22</v>
      </c>
      <c r="K37" s="9">
        <v>0.46</v>
      </c>
      <c r="L37" s="9">
        <v>0</v>
      </c>
      <c r="M37" s="9">
        <v>0.37</v>
      </c>
      <c r="N37" s="9">
        <v>224</v>
      </c>
      <c r="O37" s="9">
        <v>224</v>
      </c>
      <c r="P37" s="9">
        <v>234</v>
      </c>
      <c r="Q37" s="9">
        <v>34</v>
      </c>
      <c r="R37" s="9">
        <v>9</v>
      </c>
      <c r="S37" s="9">
        <v>11</v>
      </c>
      <c r="T37" s="9">
        <v>0</v>
      </c>
      <c r="U37" s="10">
        <v>0</v>
      </c>
    </row>
    <row r="38" spans="1:21" x14ac:dyDescent="0.2">
      <c r="A38" s="22">
        <v>3</v>
      </c>
      <c r="B38" s="9" t="s">
        <v>221</v>
      </c>
      <c r="C38" s="9">
        <v>117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0.23</v>
      </c>
      <c r="K38" s="9">
        <v>0.49</v>
      </c>
      <c r="L38" s="9">
        <v>0</v>
      </c>
      <c r="M38" s="9">
        <v>0.39</v>
      </c>
      <c r="N38" s="9">
        <v>224</v>
      </c>
      <c r="O38" s="9">
        <v>224</v>
      </c>
      <c r="P38" s="9">
        <v>234</v>
      </c>
      <c r="Q38" s="9">
        <v>36</v>
      </c>
      <c r="R38" s="9">
        <v>9</v>
      </c>
      <c r="S38" s="9">
        <v>11</v>
      </c>
      <c r="T38" s="9">
        <v>0</v>
      </c>
      <c r="U38" s="10">
        <v>0</v>
      </c>
    </row>
    <row r="39" spans="1:21" x14ac:dyDescent="0.2">
      <c r="A39" s="22">
        <v>4</v>
      </c>
      <c r="B39" s="9" t="s">
        <v>222</v>
      </c>
      <c r="C39" s="9">
        <v>126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0.24</v>
      </c>
      <c r="K39" s="9">
        <v>0.52</v>
      </c>
      <c r="L39" s="9">
        <v>0</v>
      </c>
      <c r="M39" s="9">
        <v>0.41</v>
      </c>
      <c r="N39" s="9">
        <v>224</v>
      </c>
      <c r="O39" s="9">
        <v>224</v>
      </c>
      <c r="P39" s="9">
        <v>234</v>
      </c>
      <c r="Q39" s="9">
        <v>38</v>
      </c>
      <c r="R39" s="9">
        <v>9</v>
      </c>
      <c r="S39" s="9">
        <v>11</v>
      </c>
      <c r="T39" s="9">
        <v>0</v>
      </c>
      <c r="U39" s="10">
        <v>0</v>
      </c>
    </row>
    <row r="40" spans="1:21" x14ac:dyDescent="0.2">
      <c r="A40" s="22">
        <v>5</v>
      </c>
      <c r="B40" s="9" t="s">
        <v>223</v>
      </c>
      <c r="C40" s="9">
        <v>135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0.25</v>
      </c>
      <c r="K40" s="9">
        <v>0.55000000000000004</v>
      </c>
      <c r="L40" s="9">
        <v>0</v>
      </c>
      <c r="M40" s="9">
        <v>0.44</v>
      </c>
      <c r="N40" s="9">
        <v>224</v>
      </c>
      <c r="O40" s="9">
        <v>224</v>
      </c>
      <c r="P40" s="9">
        <v>234</v>
      </c>
      <c r="Q40" s="9">
        <v>40</v>
      </c>
      <c r="R40" s="9">
        <v>9</v>
      </c>
      <c r="S40" s="9">
        <v>11</v>
      </c>
      <c r="T40" s="9">
        <v>0</v>
      </c>
      <c r="U40" s="10">
        <v>0</v>
      </c>
    </row>
    <row r="41" spans="1:21" x14ac:dyDescent="0.2">
      <c r="A41" s="22">
        <v>6</v>
      </c>
      <c r="B41" s="9" t="s">
        <v>224</v>
      </c>
      <c r="C41" s="9">
        <v>144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0.26</v>
      </c>
      <c r="K41" s="9">
        <v>0.57999999999999996</v>
      </c>
      <c r="L41" s="9">
        <v>0</v>
      </c>
      <c r="M41" s="9">
        <v>0.46</v>
      </c>
      <c r="N41" s="9">
        <v>224</v>
      </c>
      <c r="O41" s="9">
        <v>224</v>
      </c>
      <c r="P41" s="9">
        <v>234</v>
      </c>
      <c r="Q41" s="9">
        <v>42</v>
      </c>
      <c r="R41" s="9">
        <v>9</v>
      </c>
      <c r="S41" s="9">
        <v>11</v>
      </c>
      <c r="T41" s="9">
        <v>0</v>
      </c>
      <c r="U41" s="10">
        <v>0</v>
      </c>
    </row>
    <row r="42" spans="1:21" x14ac:dyDescent="0.2">
      <c r="A42" s="22">
        <v>7</v>
      </c>
      <c r="B42" s="9" t="s">
        <v>225</v>
      </c>
      <c r="C42" s="9">
        <v>153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0.27</v>
      </c>
      <c r="K42" s="9">
        <v>0.61</v>
      </c>
      <c r="L42" s="9">
        <v>0</v>
      </c>
      <c r="M42" s="9">
        <v>0.48</v>
      </c>
      <c r="N42" s="9">
        <v>224</v>
      </c>
      <c r="O42" s="9">
        <v>224</v>
      </c>
      <c r="P42" s="9">
        <v>234</v>
      </c>
      <c r="Q42" s="9">
        <v>44</v>
      </c>
      <c r="R42" s="9">
        <v>9</v>
      </c>
      <c r="S42" s="9">
        <v>11</v>
      </c>
      <c r="T42" s="9">
        <v>0</v>
      </c>
      <c r="U42" s="10">
        <v>0</v>
      </c>
    </row>
    <row r="43" spans="1:21" x14ac:dyDescent="0.2">
      <c r="A43" s="22">
        <v>8</v>
      </c>
      <c r="B43" s="9" t="s">
        <v>226</v>
      </c>
      <c r="C43" s="9">
        <v>162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0.28000000000000003</v>
      </c>
      <c r="K43" s="9">
        <v>0.64</v>
      </c>
      <c r="L43" s="9">
        <v>0</v>
      </c>
      <c r="M43" s="9">
        <v>0.5</v>
      </c>
      <c r="N43" s="9">
        <v>224</v>
      </c>
      <c r="O43" s="9">
        <v>224</v>
      </c>
      <c r="P43" s="9">
        <v>234</v>
      </c>
      <c r="Q43" s="9">
        <v>46</v>
      </c>
      <c r="R43" s="9">
        <v>9</v>
      </c>
      <c r="S43" s="9">
        <v>11</v>
      </c>
      <c r="T43" s="9">
        <v>0</v>
      </c>
      <c r="U43" s="10">
        <v>0</v>
      </c>
    </row>
    <row r="44" spans="1:21" x14ac:dyDescent="0.2">
      <c r="A44" s="22">
        <v>9</v>
      </c>
      <c r="B44" s="9" t="s">
        <v>227</v>
      </c>
      <c r="C44" s="9">
        <v>171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0.28999999999999998</v>
      </c>
      <c r="K44" s="9">
        <v>0.67</v>
      </c>
      <c r="L44" s="9">
        <v>0</v>
      </c>
      <c r="M44" s="9">
        <v>0.52</v>
      </c>
      <c r="N44" s="9">
        <v>224</v>
      </c>
      <c r="O44" s="9">
        <v>224</v>
      </c>
      <c r="P44" s="9">
        <v>234</v>
      </c>
      <c r="Q44" s="9">
        <v>48</v>
      </c>
      <c r="R44" s="9">
        <v>9</v>
      </c>
      <c r="S44" s="9">
        <v>11</v>
      </c>
      <c r="T44" s="9">
        <v>0</v>
      </c>
      <c r="U44" s="10">
        <v>0</v>
      </c>
    </row>
    <row r="45" spans="1:21" ht="13.5" thickBot="1" x14ac:dyDescent="0.25">
      <c r="A45" s="23">
        <v>10</v>
      </c>
      <c r="B45" s="9" t="s">
        <v>228</v>
      </c>
      <c r="C45" s="12">
        <v>180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0.3</v>
      </c>
      <c r="K45" s="12">
        <v>0.7</v>
      </c>
      <c r="L45" s="12">
        <v>0</v>
      </c>
      <c r="M45" s="12">
        <v>0.55000000000000004</v>
      </c>
      <c r="N45" s="12">
        <v>224</v>
      </c>
      <c r="O45" s="12">
        <v>224</v>
      </c>
      <c r="P45" s="12">
        <v>234</v>
      </c>
      <c r="Q45" s="9">
        <v>50</v>
      </c>
      <c r="R45" s="12">
        <v>9</v>
      </c>
      <c r="S45" s="12">
        <v>11</v>
      </c>
      <c r="T45" s="12">
        <v>0</v>
      </c>
      <c r="U45" s="13">
        <v>0</v>
      </c>
    </row>
    <row r="46" spans="1:21" x14ac:dyDescent="0.2">
      <c r="A46" s="29">
        <v>0</v>
      </c>
      <c r="B46" s="5" t="s">
        <v>95</v>
      </c>
      <c r="C46" s="5">
        <v>60</v>
      </c>
      <c r="D46" s="5">
        <v>0</v>
      </c>
      <c r="E46" s="5">
        <v>30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0.6</v>
      </c>
      <c r="L46" s="5">
        <v>0</v>
      </c>
      <c r="M46" s="5">
        <v>0.4</v>
      </c>
      <c r="N46" s="5">
        <v>223</v>
      </c>
      <c r="O46" s="5">
        <v>224</v>
      </c>
      <c r="P46" s="9">
        <v>234</v>
      </c>
      <c r="Q46" s="5">
        <v>30</v>
      </c>
      <c r="R46" s="6">
        <v>7</v>
      </c>
      <c r="S46" s="6">
        <v>11</v>
      </c>
      <c r="T46" s="6">
        <v>0</v>
      </c>
      <c r="U46" s="7">
        <v>0</v>
      </c>
    </row>
    <row r="47" spans="1:21" x14ac:dyDescent="0.2">
      <c r="A47" s="22">
        <v>1</v>
      </c>
      <c r="B47" s="9" t="s">
        <v>229</v>
      </c>
      <c r="C47" s="9">
        <v>66</v>
      </c>
      <c r="D47" s="9">
        <v>0</v>
      </c>
      <c r="E47" s="9">
        <v>33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0.65</v>
      </c>
      <c r="L47" s="9">
        <v>0</v>
      </c>
      <c r="M47" s="9">
        <v>0.43</v>
      </c>
      <c r="N47" s="9">
        <v>223</v>
      </c>
      <c r="O47" s="9">
        <v>224</v>
      </c>
      <c r="P47" s="9">
        <v>234</v>
      </c>
      <c r="Q47" s="9">
        <v>31</v>
      </c>
      <c r="R47" s="9">
        <v>7</v>
      </c>
      <c r="S47" s="9">
        <v>11</v>
      </c>
      <c r="T47" s="9">
        <v>0</v>
      </c>
      <c r="U47" s="10">
        <v>0</v>
      </c>
    </row>
    <row r="48" spans="1:21" x14ac:dyDescent="0.2">
      <c r="A48" s="22">
        <v>2</v>
      </c>
      <c r="B48" s="9" t="s">
        <v>230</v>
      </c>
      <c r="C48" s="9">
        <v>72</v>
      </c>
      <c r="D48" s="9">
        <v>0</v>
      </c>
      <c r="E48" s="9">
        <v>36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0.7</v>
      </c>
      <c r="L48" s="9">
        <v>0</v>
      </c>
      <c r="M48" s="9">
        <v>0.46</v>
      </c>
      <c r="N48" s="9">
        <v>223</v>
      </c>
      <c r="O48" s="9">
        <v>224</v>
      </c>
      <c r="P48" s="9">
        <v>234</v>
      </c>
      <c r="Q48" s="9">
        <v>32</v>
      </c>
      <c r="R48" s="9">
        <v>7</v>
      </c>
      <c r="S48" s="9">
        <v>11</v>
      </c>
      <c r="T48" s="9">
        <v>0</v>
      </c>
      <c r="U48" s="10">
        <v>0</v>
      </c>
    </row>
    <row r="49" spans="1:21" x14ac:dyDescent="0.2">
      <c r="A49" s="22">
        <v>3</v>
      </c>
      <c r="B49" s="9" t="s">
        <v>231</v>
      </c>
      <c r="C49" s="9">
        <v>78</v>
      </c>
      <c r="D49" s="9">
        <v>0</v>
      </c>
      <c r="E49" s="9">
        <v>39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0.75</v>
      </c>
      <c r="L49" s="9">
        <v>0</v>
      </c>
      <c r="M49" s="9">
        <v>0.49</v>
      </c>
      <c r="N49" s="9">
        <v>223</v>
      </c>
      <c r="O49" s="9">
        <v>224</v>
      </c>
      <c r="P49" s="9">
        <v>234</v>
      </c>
      <c r="Q49" s="9">
        <v>33</v>
      </c>
      <c r="R49" s="9">
        <v>7</v>
      </c>
      <c r="S49" s="9">
        <v>11</v>
      </c>
      <c r="T49" s="9">
        <v>0</v>
      </c>
      <c r="U49" s="10">
        <v>0</v>
      </c>
    </row>
    <row r="50" spans="1:21" x14ac:dyDescent="0.2">
      <c r="A50" s="22">
        <v>4</v>
      </c>
      <c r="B50" s="9" t="s">
        <v>232</v>
      </c>
      <c r="C50" s="9">
        <v>84</v>
      </c>
      <c r="D50" s="9">
        <v>0</v>
      </c>
      <c r="E50" s="9">
        <v>42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0.8</v>
      </c>
      <c r="L50" s="9">
        <v>0</v>
      </c>
      <c r="M50" s="9">
        <v>0.52</v>
      </c>
      <c r="N50" s="9">
        <v>223</v>
      </c>
      <c r="O50" s="9">
        <v>224</v>
      </c>
      <c r="P50" s="9">
        <v>234</v>
      </c>
      <c r="Q50" s="9">
        <v>34</v>
      </c>
      <c r="R50" s="9">
        <v>7</v>
      </c>
      <c r="S50" s="9">
        <v>11</v>
      </c>
      <c r="T50" s="9">
        <v>0</v>
      </c>
      <c r="U50" s="10">
        <v>0</v>
      </c>
    </row>
    <row r="51" spans="1:21" x14ac:dyDescent="0.2">
      <c r="A51" s="22">
        <v>5</v>
      </c>
      <c r="B51" s="9" t="s">
        <v>233</v>
      </c>
      <c r="C51" s="9">
        <v>90</v>
      </c>
      <c r="D51" s="9">
        <v>0</v>
      </c>
      <c r="E51" s="9">
        <v>45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0.85</v>
      </c>
      <c r="L51" s="9">
        <v>0</v>
      </c>
      <c r="M51" s="9">
        <v>0.55000000000000004</v>
      </c>
      <c r="N51" s="9">
        <v>223</v>
      </c>
      <c r="O51" s="9">
        <v>224</v>
      </c>
      <c r="P51" s="9">
        <v>234</v>
      </c>
      <c r="Q51" s="9">
        <v>35</v>
      </c>
      <c r="R51" s="9">
        <v>7</v>
      </c>
      <c r="S51" s="9">
        <v>11</v>
      </c>
      <c r="T51" s="9">
        <v>0</v>
      </c>
      <c r="U51" s="10">
        <v>0</v>
      </c>
    </row>
    <row r="52" spans="1:21" x14ac:dyDescent="0.2">
      <c r="A52" s="22">
        <v>6</v>
      </c>
      <c r="B52" s="9" t="s">
        <v>234</v>
      </c>
      <c r="C52" s="9">
        <v>96</v>
      </c>
      <c r="D52" s="9">
        <v>0</v>
      </c>
      <c r="E52" s="9">
        <v>48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0.9</v>
      </c>
      <c r="L52" s="9">
        <v>0</v>
      </c>
      <c r="M52" s="9">
        <v>0.57999999999999996</v>
      </c>
      <c r="N52" s="9">
        <v>223</v>
      </c>
      <c r="O52" s="9">
        <v>224</v>
      </c>
      <c r="P52" s="9">
        <v>234</v>
      </c>
      <c r="Q52" s="9">
        <v>36</v>
      </c>
      <c r="R52" s="9">
        <v>7</v>
      </c>
      <c r="S52" s="9">
        <v>11</v>
      </c>
      <c r="T52" s="9">
        <v>0</v>
      </c>
      <c r="U52" s="10">
        <v>0</v>
      </c>
    </row>
    <row r="53" spans="1:21" x14ac:dyDescent="0.2">
      <c r="A53" s="22">
        <v>7</v>
      </c>
      <c r="B53" s="9" t="s">
        <v>235</v>
      </c>
      <c r="C53" s="9">
        <v>102</v>
      </c>
      <c r="D53" s="9">
        <v>0</v>
      </c>
      <c r="E53" s="9">
        <v>51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0.95</v>
      </c>
      <c r="L53" s="9">
        <v>0</v>
      </c>
      <c r="M53" s="9">
        <v>0.61</v>
      </c>
      <c r="N53" s="9">
        <v>223</v>
      </c>
      <c r="O53" s="9">
        <v>224</v>
      </c>
      <c r="P53" s="9">
        <v>234</v>
      </c>
      <c r="Q53" s="9">
        <v>37</v>
      </c>
      <c r="R53" s="9">
        <v>7</v>
      </c>
      <c r="S53" s="9">
        <v>11</v>
      </c>
      <c r="T53" s="9">
        <v>0</v>
      </c>
      <c r="U53" s="10">
        <v>0</v>
      </c>
    </row>
    <row r="54" spans="1:21" x14ac:dyDescent="0.2">
      <c r="A54" s="22">
        <v>8</v>
      </c>
      <c r="B54" s="9" t="s">
        <v>236</v>
      </c>
      <c r="C54" s="9">
        <v>108</v>
      </c>
      <c r="D54" s="9">
        <v>0</v>
      </c>
      <c r="E54" s="9">
        <v>54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5">
        <v>1</v>
      </c>
      <c r="L54" s="9">
        <v>0</v>
      </c>
      <c r="M54" s="9">
        <v>0.64</v>
      </c>
      <c r="N54" s="9">
        <v>223</v>
      </c>
      <c r="O54" s="9">
        <v>224</v>
      </c>
      <c r="P54" s="9">
        <v>234</v>
      </c>
      <c r="Q54" s="9">
        <v>38</v>
      </c>
      <c r="R54" s="9">
        <v>7</v>
      </c>
      <c r="S54" s="9">
        <v>11</v>
      </c>
      <c r="T54" s="9">
        <v>0</v>
      </c>
      <c r="U54" s="10">
        <v>0</v>
      </c>
    </row>
    <row r="55" spans="1:21" x14ac:dyDescent="0.2">
      <c r="A55" s="22">
        <v>9</v>
      </c>
      <c r="B55" s="9" t="s">
        <v>237</v>
      </c>
      <c r="C55" s="9">
        <v>114</v>
      </c>
      <c r="D55" s="9">
        <v>0</v>
      </c>
      <c r="E55" s="9">
        <v>57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5">
        <v>1.05</v>
      </c>
      <c r="L55" s="9">
        <v>0</v>
      </c>
      <c r="M55" s="9">
        <v>0.67</v>
      </c>
      <c r="N55" s="9">
        <v>223</v>
      </c>
      <c r="O55" s="9">
        <v>224</v>
      </c>
      <c r="P55" s="9">
        <v>234</v>
      </c>
      <c r="Q55" s="9">
        <v>39</v>
      </c>
      <c r="R55" s="9">
        <v>7</v>
      </c>
      <c r="S55" s="9">
        <v>11</v>
      </c>
      <c r="T55" s="9">
        <v>0</v>
      </c>
      <c r="U55" s="10">
        <v>0</v>
      </c>
    </row>
    <row r="56" spans="1:21" ht="13.5" thickBot="1" x14ac:dyDescent="0.25">
      <c r="A56" s="23">
        <v>10</v>
      </c>
      <c r="B56" s="9" t="s">
        <v>238</v>
      </c>
      <c r="C56" s="9">
        <v>120</v>
      </c>
      <c r="D56" s="12">
        <v>0</v>
      </c>
      <c r="E56" s="9">
        <v>60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6">
        <v>1.1000000000000001</v>
      </c>
      <c r="L56" s="12">
        <v>0</v>
      </c>
      <c r="M56" s="12">
        <v>0.7</v>
      </c>
      <c r="N56" s="12">
        <v>223</v>
      </c>
      <c r="O56" s="12">
        <v>224</v>
      </c>
      <c r="P56" s="12">
        <v>234</v>
      </c>
      <c r="Q56" s="9">
        <v>40</v>
      </c>
      <c r="R56" s="12">
        <v>7</v>
      </c>
      <c r="S56" s="12">
        <v>11</v>
      </c>
      <c r="T56" s="12">
        <v>0</v>
      </c>
      <c r="U56" s="13">
        <v>0</v>
      </c>
    </row>
    <row r="57" spans="1:21" x14ac:dyDescent="0.2">
      <c r="A57" s="29">
        <v>0</v>
      </c>
      <c r="B57" s="5" t="s">
        <v>103</v>
      </c>
      <c r="C57" s="5">
        <v>90</v>
      </c>
      <c r="D57" s="5">
        <v>90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0.6</v>
      </c>
      <c r="K57" s="5">
        <v>0</v>
      </c>
      <c r="L57" s="5">
        <v>0.7</v>
      </c>
      <c r="M57" s="5">
        <v>0.33</v>
      </c>
      <c r="N57" s="5">
        <v>223</v>
      </c>
      <c r="O57" s="5">
        <v>224</v>
      </c>
      <c r="P57" s="9">
        <v>234</v>
      </c>
      <c r="Q57" s="5">
        <v>40</v>
      </c>
      <c r="R57" s="6">
        <v>14</v>
      </c>
      <c r="S57" s="6">
        <v>6</v>
      </c>
      <c r="T57" s="6">
        <v>16</v>
      </c>
      <c r="U57" s="7">
        <v>0</v>
      </c>
    </row>
    <row r="58" spans="1:21" x14ac:dyDescent="0.2">
      <c r="A58" s="22">
        <v>1</v>
      </c>
      <c r="B58" s="9" t="s">
        <v>239</v>
      </c>
      <c r="C58" s="9">
        <v>99</v>
      </c>
      <c r="D58" s="9">
        <v>99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0.64</v>
      </c>
      <c r="K58" s="9">
        <v>0</v>
      </c>
      <c r="L58" s="9">
        <v>0.74</v>
      </c>
      <c r="M58" s="9">
        <v>0.35</v>
      </c>
      <c r="N58" s="9">
        <v>223</v>
      </c>
      <c r="O58" s="9">
        <v>224</v>
      </c>
      <c r="P58" s="9">
        <v>234</v>
      </c>
      <c r="Q58" s="9">
        <v>44</v>
      </c>
      <c r="R58" s="9">
        <v>14</v>
      </c>
      <c r="S58" s="9">
        <v>6</v>
      </c>
      <c r="T58" s="9">
        <v>16</v>
      </c>
      <c r="U58" s="10">
        <v>0</v>
      </c>
    </row>
    <row r="59" spans="1:21" x14ac:dyDescent="0.2">
      <c r="A59" s="22">
        <v>2</v>
      </c>
      <c r="B59" s="9" t="s">
        <v>240</v>
      </c>
      <c r="C59" s="9">
        <v>108</v>
      </c>
      <c r="D59" s="9">
        <v>108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0.68</v>
      </c>
      <c r="K59" s="9">
        <v>0</v>
      </c>
      <c r="L59" s="9">
        <v>0.78</v>
      </c>
      <c r="M59" s="9">
        <v>0.37</v>
      </c>
      <c r="N59" s="9">
        <v>223</v>
      </c>
      <c r="O59" s="9">
        <v>224</v>
      </c>
      <c r="P59" s="9">
        <v>234</v>
      </c>
      <c r="Q59" s="9">
        <v>48</v>
      </c>
      <c r="R59" s="9">
        <v>14</v>
      </c>
      <c r="S59" s="9">
        <v>6</v>
      </c>
      <c r="T59" s="9">
        <v>16</v>
      </c>
      <c r="U59" s="10">
        <v>0</v>
      </c>
    </row>
    <row r="60" spans="1:21" x14ac:dyDescent="0.2">
      <c r="A60" s="22">
        <v>3</v>
      </c>
      <c r="B60" s="9" t="s">
        <v>241</v>
      </c>
      <c r="C60" s="9">
        <v>117</v>
      </c>
      <c r="D60" s="9">
        <v>117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0.72</v>
      </c>
      <c r="K60" s="9">
        <v>0</v>
      </c>
      <c r="L60" s="9">
        <v>0.82</v>
      </c>
      <c r="M60" s="9">
        <v>0.39</v>
      </c>
      <c r="N60" s="9">
        <v>223</v>
      </c>
      <c r="O60" s="9">
        <v>224</v>
      </c>
      <c r="P60" s="9">
        <v>234</v>
      </c>
      <c r="Q60" s="9">
        <v>52</v>
      </c>
      <c r="R60" s="9">
        <v>14</v>
      </c>
      <c r="S60" s="9">
        <v>6</v>
      </c>
      <c r="T60" s="9">
        <v>16</v>
      </c>
      <c r="U60" s="10">
        <v>0</v>
      </c>
    </row>
    <row r="61" spans="1:21" x14ac:dyDescent="0.2">
      <c r="A61" s="22">
        <v>4</v>
      </c>
      <c r="B61" s="9" t="s">
        <v>242</v>
      </c>
      <c r="C61" s="9">
        <v>126</v>
      </c>
      <c r="D61" s="9">
        <v>126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0.76</v>
      </c>
      <c r="K61" s="9">
        <v>0</v>
      </c>
      <c r="L61" s="9">
        <v>0.86</v>
      </c>
      <c r="M61" s="9">
        <v>0.41</v>
      </c>
      <c r="N61" s="9">
        <v>223</v>
      </c>
      <c r="O61" s="9">
        <v>224</v>
      </c>
      <c r="P61" s="9">
        <v>234</v>
      </c>
      <c r="Q61" s="9">
        <v>56</v>
      </c>
      <c r="R61" s="9">
        <v>14</v>
      </c>
      <c r="S61" s="9">
        <v>6</v>
      </c>
      <c r="T61" s="9">
        <v>16</v>
      </c>
      <c r="U61" s="10">
        <v>0</v>
      </c>
    </row>
    <row r="62" spans="1:21" x14ac:dyDescent="0.2">
      <c r="A62" s="22">
        <v>5</v>
      </c>
      <c r="B62" s="9" t="s">
        <v>243</v>
      </c>
      <c r="C62" s="9">
        <v>135</v>
      </c>
      <c r="D62" s="9">
        <v>135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0.8</v>
      </c>
      <c r="K62" s="9">
        <v>0</v>
      </c>
      <c r="L62" s="9">
        <v>0.9</v>
      </c>
      <c r="M62" s="9">
        <v>0.44</v>
      </c>
      <c r="N62" s="9">
        <v>223</v>
      </c>
      <c r="O62" s="9">
        <v>224</v>
      </c>
      <c r="P62" s="9">
        <v>234</v>
      </c>
      <c r="Q62" s="9">
        <v>60</v>
      </c>
      <c r="R62" s="9">
        <v>14</v>
      </c>
      <c r="S62" s="9">
        <v>6</v>
      </c>
      <c r="T62" s="9">
        <v>16</v>
      </c>
      <c r="U62" s="10">
        <v>0</v>
      </c>
    </row>
    <row r="63" spans="1:21" x14ac:dyDescent="0.2">
      <c r="A63" s="22">
        <v>6</v>
      </c>
      <c r="B63" s="9" t="s">
        <v>244</v>
      </c>
      <c r="C63" s="9">
        <v>144</v>
      </c>
      <c r="D63" s="9">
        <v>144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0.84</v>
      </c>
      <c r="K63" s="9">
        <v>0</v>
      </c>
      <c r="L63" s="9">
        <v>0.94</v>
      </c>
      <c r="M63" s="9">
        <v>0.46</v>
      </c>
      <c r="N63" s="9">
        <v>223</v>
      </c>
      <c r="O63" s="9">
        <v>224</v>
      </c>
      <c r="P63" s="9">
        <v>234</v>
      </c>
      <c r="Q63" s="9">
        <v>64</v>
      </c>
      <c r="R63" s="9">
        <v>14</v>
      </c>
      <c r="S63" s="9">
        <v>6</v>
      </c>
      <c r="T63" s="9">
        <v>16</v>
      </c>
      <c r="U63" s="10">
        <v>0</v>
      </c>
    </row>
    <row r="64" spans="1:21" x14ac:dyDescent="0.2">
      <c r="A64" s="22">
        <v>7</v>
      </c>
      <c r="B64" s="9" t="s">
        <v>245</v>
      </c>
      <c r="C64" s="9">
        <v>153</v>
      </c>
      <c r="D64" s="9">
        <v>153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0.88</v>
      </c>
      <c r="K64" s="9">
        <v>0</v>
      </c>
      <c r="L64" s="9">
        <v>0.98</v>
      </c>
      <c r="M64" s="9">
        <v>0.48</v>
      </c>
      <c r="N64" s="9">
        <v>223</v>
      </c>
      <c r="O64" s="9">
        <v>224</v>
      </c>
      <c r="P64" s="9">
        <v>234</v>
      </c>
      <c r="Q64" s="9">
        <v>68</v>
      </c>
      <c r="R64" s="9">
        <v>14</v>
      </c>
      <c r="S64" s="9">
        <v>6</v>
      </c>
      <c r="T64" s="9">
        <v>16</v>
      </c>
      <c r="U64" s="10">
        <v>0</v>
      </c>
    </row>
    <row r="65" spans="1:21" x14ac:dyDescent="0.2">
      <c r="A65" s="22">
        <v>8</v>
      </c>
      <c r="B65" s="9" t="s">
        <v>246</v>
      </c>
      <c r="C65" s="9">
        <v>162</v>
      </c>
      <c r="D65" s="9">
        <v>162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0.92</v>
      </c>
      <c r="K65" s="9">
        <v>0</v>
      </c>
      <c r="L65" s="15">
        <v>1.02</v>
      </c>
      <c r="M65" s="9">
        <v>0.5</v>
      </c>
      <c r="N65" s="9">
        <v>223</v>
      </c>
      <c r="O65" s="9">
        <v>224</v>
      </c>
      <c r="P65" s="9">
        <v>234</v>
      </c>
      <c r="Q65" s="9">
        <v>72</v>
      </c>
      <c r="R65" s="9">
        <v>14</v>
      </c>
      <c r="S65" s="9">
        <v>6</v>
      </c>
      <c r="T65" s="9">
        <v>16</v>
      </c>
      <c r="U65" s="10">
        <v>0</v>
      </c>
    </row>
    <row r="66" spans="1:21" x14ac:dyDescent="0.2">
      <c r="A66" s="22">
        <v>9</v>
      </c>
      <c r="B66" s="9" t="s">
        <v>247</v>
      </c>
      <c r="C66" s="9">
        <v>171</v>
      </c>
      <c r="D66" s="9">
        <v>171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0.96</v>
      </c>
      <c r="K66" s="9">
        <v>0</v>
      </c>
      <c r="L66" s="15">
        <v>1.06</v>
      </c>
      <c r="M66" s="9">
        <v>0.52</v>
      </c>
      <c r="N66" s="9">
        <v>223</v>
      </c>
      <c r="O66" s="9">
        <v>224</v>
      </c>
      <c r="P66" s="9">
        <v>234</v>
      </c>
      <c r="Q66" s="9">
        <v>76</v>
      </c>
      <c r="R66" s="9">
        <v>14</v>
      </c>
      <c r="S66" s="9">
        <v>6</v>
      </c>
      <c r="T66" s="9">
        <v>16</v>
      </c>
      <c r="U66" s="10">
        <v>0</v>
      </c>
    </row>
    <row r="67" spans="1:21" ht="13.5" thickBot="1" x14ac:dyDescent="0.25">
      <c r="A67" s="23">
        <v>10</v>
      </c>
      <c r="B67" s="9" t="s">
        <v>248</v>
      </c>
      <c r="C67" s="9">
        <v>180</v>
      </c>
      <c r="D67" s="9">
        <v>180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6">
        <v>1</v>
      </c>
      <c r="K67" s="12">
        <v>0</v>
      </c>
      <c r="L67" s="16">
        <v>1.1000000000000001</v>
      </c>
      <c r="M67" s="12">
        <v>0.55000000000000004</v>
      </c>
      <c r="N67" s="12">
        <v>223</v>
      </c>
      <c r="O67" s="12">
        <v>224</v>
      </c>
      <c r="P67" s="12">
        <v>234</v>
      </c>
      <c r="Q67" s="9">
        <v>80</v>
      </c>
      <c r="R67" s="12">
        <v>14</v>
      </c>
      <c r="S67" s="12">
        <v>6</v>
      </c>
      <c r="T67" s="12">
        <v>16</v>
      </c>
      <c r="U67" s="13">
        <v>0</v>
      </c>
    </row>
    <row r="68" spans="1:21" x14ac:dyDescent="0.2">
      <c r="A68" s="29">
        <v>0</v>
      </c>
      <c r="B68" s="5" t="s">
        <v>116</v>
      </c>
      <c r="C68" s="5">
        <v>90</v>
      </c>
      <c r="D68" s="5">
        <v>0</v>
      </c>
      <c r="E68" s="5">
        <v>0</v>
      </c>
      <c r="F68" s="5">
        <v>60</v>
      </c>
      <c r="G68" s="5">
        <v>0</v>
      </c>
      <c r="H68" s="5">
        <v>0</v>
      </c>
      <c r="I68" s="5">
        <v>0</v>
      </c>
      <c r="J68" s="5">
        <v>0.6</v>
      </c>
      <c r="K68" s="5">
        <v>0.15</v>
      </c>
      <c r="L68" s="5">
        <v>0</v>
      </c>
      <c r="M68" s="5">
        <v>0.41</v>
      </c>
      <c r="N68" s="5">
        <v>224</v>
      </c>
      <c r="O68" s="5">
        <v>223</v>
      </c>
      <c r="P68" s="9">
        <v>234</v>
      </c>
      <c r="Q68" s="5">
        <v>45</v>
      </c>
      <c r="R68" s="6">
        <v>14</v>
      </c>
      <c r="S68" s="6">
        <v>8</v>
      </c>
      <c r="T68" s="6">
        <v>0</v>
      </c>
      <c r="U68" s="7">
        <v>0</v>
      </c>
    </row>
    <row r="69" spans="1:21" x14ac:dyDescent="0.2">
      <c r="A69" s="22">
        <v>1</v>
      </c>
      <c r="B69" s="9" t="s">
        <v>249</v>
      </c>
      <c r="C69" s="9">
        <v>99</v>
      </c>
      <c r="D69" s="9">
        <v>0</v>
      </c>
      <c r="E69" s="9">
        <v>0</v>
      </c>
      <c r="F69" s="9">
        <v>66</v>
      </c>
      <c r="G69" s="9">
        <v>0</v>
      </c>
      <c r="H69" s="9">
        <v>0</v>
      </c>
      <c r="I69" s="9">
        <v>0</v>
      </c>
      <c r="J69" s="9">
        <v>0.63</v>
      </c>
      <c r="K69" s="9">
        <v>0.16</v>
      </c>
      <c r="L69" s="9">
        <v>0</v>
      </c>
      <c r="M69" s="9">
        <v>0.43</v>
      </c>
      <c r="N69" s="9">
        <v>224</v>
      </c>
      <c r="O69" s="9">
        <v>223</v>
      </c>
      <c r="P69" s="9">
        <v>234</v>
      </c>
      <c r="Q69" s="9">
        <v>47</v>
      </c>
      <c r="R69" s="9">
        <v>14</v>
      </c>
      <c r="S69" s="9">
        <v>8</v>
      </c>
      <c r="T69" s="9">
        <v>0</v>
      </c>
      <c r="U69" s="10">
        <v>0</v>
      </c>
    </row>
    <row r="70" spans="1:21" x14ac:dyDescent="0.2">
      <c r="A70" s="22">
        <v>2</v>
      </c>
      <c r="B70" s="9" t="s">
        <v>250</v>
      </c>
      <c r="C70" s="9">
        <v>108</v>
      </c>
      <c r="D70" s="9">
        <v>0</v>
      </c>
      <c r="E70" s="9">
        <v>0</v>
      </c>
      <c r="F70" s="9">
        <v>72</v>
      </c>
      <c r="G70" s="9">
        <v>0</v>
      </c>
      <c r="H70" s="9">
        <v>0</v>
      </c>
      <c r="I70" s="9">
        <v>0</v>
      </c>
      <c r="J70" s="9">
        <v>0.66</v>
      </c>
      <c r="K70" s="9">
        <v>0.17</v>
      </c>
      <c r="L70" s="9">
        <v>0</v>
      </c>
      <c r="M70" s="9">
        <v>0.45</v>
      </c>
      <c r="N70" s="9">
        <v>224</v>
      </c>
      <c r="O70" s="9">
        <v>223</v>
      </c>
      <c r="P70" s="9">
        <v>234</v>
      </c>
      <c r="Q70" s="9">
        <v>49</v>
      </c>
      <c r="R70" s="9">
        <v>14</v>
      </c>
      <c r="S70" s="9">
        <v>8</v>
      </c>
      <c r="T70" s="9">
        <v>0</v>
      </c>
      <c r="U70" s="10">
        <v>0</v>
      </c>
    </row>
    <row r="71" spans="1:21" x14ac:dyDescent="0.2">
      <c r="A71" s="22">
        <v>3</v>
      </c>
      <c r="B71" s="9" t="s">
        <v>251</v>
      </c>
      <c r="C71" s="9">
        <v>117</v>
      </c>
      <c r="D71" s="9">
        <v>0</v>
      </c>
      <c r="E71" s="9">
        <v>0</v>
      </c>
      <c r="F71" s="9">
        <v>78</v>
      </c>
      <c r="G71" s="9">
        <v>0</v>
      </c>
      <c r="H71" s="9">
        <v>0</v>
      </c>
      <c r="I71" s="9">
        <v>0</v>
      </c>
      <c r="J71" s="9">
        <v>0.69</v>
      </c>
      <c r="K71" s="9">
        <v>0.18</v>
      </c>
      <c r="L71" s="9">
        <v>0</v>
      </c>
      <c r="M71" s="9">
        <v>0.47</v>
      </c>
      <c r="N71" s="9">
        <v>224</v>
      </c>
      <c r="O71" s="9">
        <v>223</v>
      </c>
      <c r="P71" s="9">
        <v>234</v>
      </c>
      <c r="Q71" s="9">
        <v>51</v>
      </c>
      <c r="R71" s="9">
        <v>14</v>
      </c>
      <c r="S71" s="9">
        <v>8</v>
      </c>
      <c r="T71" s="9">
        <v>0</v>
      </c>
      <c r="U71" s="10">
        <v>0</v>
      </c>
    </row>
    <row r="72" spans="1:21" x14ac:dyDescent="0.2">
      <c r="A72" s="22">
        <v>4</v>
      </c>
      <c r="B72" s="9" t="s">
        <v>252</v>
      </c>
      <c r="C72" s="9">
        <v>126</v>
      </c>
      <c r="D72" s="9">
        <v>0</v>
      </c>
      <c r="E72" s="9">
        <v>0</v>
      </c>
      <c r="F72" s="9">
        <v>84</v>
      </c>
      <c r="G72" s="9">
        <v>0</v>
      </c>
      <c r="H72" s="9">
        <v>0</v>
      </c>
      <c r="I72" s="9">
        <v>0</v>
      </c>
      <c r="J72" s="9">
        <v>0.72</v>
      </c>
      <c r="K72" s="9">
        <v>0.19</v>
      </c>
      <c r="L72" s="9">
        <v>0</v>
      </c>
      <c r="M72" s="9">
        <v>0.5</v>
      </c>
      <c r="N72" s="9">
        <v>224</v>
      </c>
      <c r="O72" s="9">
        <v>223</v>
      </c>
      <c r="P72" s="9">
        <v>234</v>
      </c>
      <c r="Q72" s="9">
        <v>53</v>
      </c>
      <c r="R72" s="9">
        <v>14</v>
      </c>
      <c r="S72" s="9">
        <v>8</v>
      </c>
      <c r="T72" s="9">
        <v>0</v>
      </c>
      <c r="U72" s="10">
        <v>0</v>
      </c>
    </row>
    <row r="73" spans="1:21" x14ac:dyDescent="0.2">
      <c r="A73" s="22">
        <v>5</v>
      </c>
      <c r="B73" s="9" t="s">
        <v>253</v>
      </c>
      <c r="C73" s="9">
        <v>135</v>
      </c>
      <c r="D73" s="9">
        <v>0</v>
      </c>
      <c r="E73" s="9">
        <v>0</v>
      </c>
      <c r="F73" s="9">
        <v>90</v>
      </c>
      <c r="G73" s="9">
        <v>0</v>
      </c>
      <c r="H73" s="9">
        <v>0</v>
      </c>
      <c r="I73" s="9">
        <v>0</v>
      </c>
      <c r="J73" s="9">
        <v>0.75</v>
      </c>
      <c r="K73" s="9">
        <v>0.2</v>
      </c>
      <c r="L73" s="9">
        <v>0</v>
      </c>
      <c r="M73" s="9">
        <v>0.52</v>
      </c>
      <c r="N73" s="9">
        <v>224</v>
      </c>
      <c r="O73" s="9">
        <v>223</v>
      </c>
      <c r="P73" s="9">
        <v>234</v>
      </c>
      <c r="Q73" s="9">
        <v>55</v>
      </c>
      <c r="R73" s="9">
        <v>14</v>
      </c>
      <c r="S73" s="9">
        <v>8</v>
      </c>
      <c r="T73" s="9">
        <v>0</v>
      </c>
      <c r="U73" s="10">
        <v>0</v>
      </c>
    </row>
    <row r="74" spans="1:21" x14ac:dyDescent="0.2">
      <c r="A74" s="22">
        <v>6</v>
      </c>
      <c r="B74" s="9" t="s">
        <v>254</v>
      </c>
      <c r="C74" s="9">
        <v>144</v>
      </c>
      <c r="D74" s="9">
        <v>0</v>
      </c>
      <c r="E74" s="9">
        <v>0</v>
      </c>
      <c r="F74" s="9">
        <v>96</v>
      </c>
      <c r="G74" s="9">
        <v>0</v>
      </c>
      <c r="H74" s="9">
        <v>0</v>
      </c>
      <c r="I74" s="9">
        <v>0</v>
      </c>
      <c r="J74" s="9">
        <v>0.78</v>
      </c>
      <c r="K74" s="9">
        <v>0.21</v>
      </c>
      <c r="L74" s="9">
        <v>0</v>
      </c>
      <c r="M74" s="9">
        <v>0.54</v>
      </c>
      <c r="N74" s="9">
        <v>224</v>
      </c>
      <c r="O74" s="9">
        <v>223</v>
      </c>
      <c r="P74" s="9">
        <v>234</v>
      </c>
      <c r="Q74" s="9">
        <v>57</v>
      </c>
      <c r="R74" s="9">
        <v>14</v>
      </c>
      <c r="S74" s="9">
        <v>8</v>
      </c>
      <c r="T74" s="9">
        <v>0</v>
      </c>
      <c r="U74" s="10">
        <v>0</v>
      </c>
    </row>
    <row r="75" spans="1:21" x14ac:dyDescent="0.2">
      <c r="A75" s="22">
        <v>7</v>
      </c>
      <c r="B75" s="9" t="s">
        <v>255</v>
      </c>
      <c r="C75" s="9">
        <v>153</v>
      </c>
      <c r="D75" s="9">
        <v>0</v>
      </c>
      <c r="E75" s="9">
        <v>0</v>
      </c>
      <c r="F75" s="9">
        <v>102</v>
      </c>
      <c r="G75" s="9">
        <v>0</v>
      </c>
      <c r="H75" s="9">
        <v>0</v>
      </c>
      <c r="I75" s="9">
        <v>0</v>
      </c>
      <c r="J75" s="9">
        <v>0.81</v>
      </c>
      <c r="K75" s="9">
        <v>0.22</v>
      </c>
      <c r="L75" s="9">
        <v>0</v>
      </c>
      <c r="M75" s="9">
        <v>0.56000000000000005</v>
      </c>
      <c r="N75" s="9">
        <v>224</v>
      </c>
      <c r="O75" s="9">
        <v>223</v>
      </c>
      <c r="P75" s="9">
        <v>234</v>
      </c>
      <c r="Q75" s="9">
        <v>59</v>
      </c>
      <c r="R75" s="9">
        <v>14</v>
      </c>
      <c r="S75" s="9">
        <v>8</v>
      </c>
      <c r="T75" s="9">
        <v>0</v>
      </c>
      <c r="U75" s="10">
        <v>0</v>
      </c>
    </row>
    <row r="76" spans="1:21" x14ac:dyDescent="0.2">
      <c r="A76" s="22">
        <v>8</v>
      </c>
      <c r="B76" s="9" t="s">
        <v>256</v>
      </c>
      <c r="C76" s="9">
        <v>162</v>
      </c>
      <c r="D76" s="9">
        <v>0</v>
      </c>
      <c r="E76" s="9">
        <v>0</v>
      </c>
      <c r="F76" s="9">
        <v>108</v>
      </c>
      <c r="G76" s="9">
        <v>0</v>
      </c>
      <c r="H76" s="9">
        <v>0</v>
      </c>
      <c r="I76" s="9">
        <v>0</v>
      </c>
      <c r="J76" s="9">
        <v>0.84</v>
      </c>
      <c r="K76" s="9">
        <v>0.23</v>
      </c>
      <c r="L76" s="9">
        <v>0</v>
      </c>
      <c r="M76" s="9">
        <v>0.57999999999999996</v>
      </c>
      <c r="N76" s="9">
        <v>224</v>
      </c>
      <c r="O76" s="9">
        <v>223</v>
      </c>
      <c r="P76" s="9">
        <v>234</v>
      </c>
      <c r="Q76" s="9">
        <v>61</v>
      </c>
      <c r="R76" s="9">
        <v>14</v>
      </c>
      <c r="S76" s="9">
        <v>8</v>
      </c>
      <c r="T76" s="9">
        <v>0</v>
      </c>
      <c r="U76" s="10">
        <v>0</v>
      </c>
    </row>
    <row r="77" spans="1:21" x14ac:dyDescent="0.2">
      <c r="A77" s="22">
        <v>9</v>
      </c>
      <c r="B77" s="9" t="s">
        <v>257</v>
      </c>
      <c r="C77" s="9">
        <v>171</v>
      </c>
      <c r="D77" s="9">
        <v>0</v>
      </c>
      <c r="E77" s="9">
        <v>0</v>
      </c>
      <c r="F77" s="9">
        <v>114</v>
      </c>
      <c r="G77" s="9">
        <v>0</v>
      </c>
      <c r="H77" s="9">
        <v>0</v>
      </c>
      <c r="I77" s="9">
        <v>0</v>
      </c>
      <c r="J77" s="9">
        <v>0.87</v>
      </c>
      <c r="K77" s="9">
        <v>0.24</v>
      </c>
      <c r="L77" s="9">
        <v>0</v>
      </c>
      <c r="M77" s="9">
        <v>0.61</v>
      </c>
      <c r="N77" s="9">
        <v>224</v>
      </c>
      <c r="O77" s="9">
        <v>223</v>
      </c>
      <c r="P77" s="9">
        <v>234</v>
      </c>
      <c r="Q77" s="9">
        <v>63</v>
      </c>
      <c r="R77" s="9">
        <v>14</v>
      </c>
      <c r="S77" s="9">
        <v>8</v>
      </c>
      <c r="T77" s="9">
        <v>0</v>
      </c>
      <c r="U77" s="10">
        <v>0</v>
      </c>
    </row>
    <row r="78" spans="1:21" ht="13.5" thickBot="1" x14ac:dyDescent="0.25">
      <c r="A78" s="23">
        <v>10</v>
      </c>
      <c r="B78" s="9" t="s">
        <v>258</v>
      </c>
      <c r="C78" s="9">
        <v>180</v>
      </c>
      <c r="D78" s="12">
        <v>0</v>
      </c>
      <c r="E78" s="12">
        <v>0</v>
      </c>
      <c r="F78" s="9">
        <v>120</v>
      </c>
      <c r="G78" s="12">
        <v>0</v>
      </c>
      <c r="H78" s="12">
        <v>0</v>
      </c>
      <c r="I78" s="12">
        <v>0</v>
      </c>
      <c r="J78" s="12">
        <v>0.9</v>
      </c>
      <c r="K78" s="12">
        <v>0.25</v>
      </c>
      <c r="L78" s="12">
        <v>0</v>
      </c>
      <c r="M78" s="12">
        <v>0.63</v>
      </c>
      <c r="N78" s="12">
        <v>224</v>
      </c>
      <c r="O78" s="12">
        <v>223</v>
      </c>
      <c r="P78" s="12">
        <v>234</v>
      </c>
      <c r="Q78" s="9">
        <v>65</v>
      </c>
      <c r="R78" s="12">
        <v>14</v>
      </c>
      <c r="S78" s="12">
        <v>8</v>
      </c>
      <c r="T78" s="12">
        <v>0</v>
      </c>
      <c r="U78" s="13">
        <v>0</v>
      </c>
    </row>
    <row r="79" spans="1:21" x14ac:dyDescent="0.2">
      <c r="A79" s="29">
        <v>0</v>
      </c>
      <c r="B79" s="5" t="s">
        <v>117</v>
      </c>
      <c r="C79" s="5">
        <v>80</v>
      </c>
      <c r="D79" s="5">
        <v>0</v>
      </c>
      <c r="E79" s="5">
        <v>30</v>
      </c>
      <c r="F79" s="5">
        <v>0</v>
      </c>
      <c r="G79" s="5">
        <v>0</v>
      </c>
      <c r="H79" s="5">
        <v>0</v>
      </c>
      <c r="I79" s="5">
        <v>0</v>
      </c>
      <c r="J79" s="5">
        <v>0.2</v>
      </c>
      <c r="K79" s="5">
        <v>0.55000000000000004</v>
      </c>
      <c r="L79" s="5">
        <v>0</v>
      </c>
      <c r="M79" s="5">
        <v>0.4</v>
      </c>
      <c r="N79" s="5">
        <v>224</v>
      </c>
      <c r="O79" s="5">
        <v>223</v>
      </c>
      <c r="P79" s="9">
        <v>234</v>
      </c>
      <c r="Q79" s="5">
        <v>50</v>
      </c>
      <c r="R79" s="6">
        <v>10</v>
      </c>
      <c r="S79" s="6">
        <v>12</v>
      </c>
      <c r="T79" s="6">
        <v>0</v>
      </c>
      <c r="U79" s="7">
        <v>0</v>
      </c>
    </row>
    <row r="80" spans="1:21" x14ac:dyDescent="0.2">
      <c r="A80" s="22">
        <v>1</v>
      </c>
      <c r="B80" s="9" t="s">
        <v>259</v>
      </c>
      <c r="C80" s="9"/>
      <c r="D80" s="9">
        <v>0</v>
      </c>
      <c r="E80" s="9">
        <v>33</v>
      </c>
      <c r="F80" s="9">
        <v>0</v>
      </c>
      <c r="G80" s="9">
        <v>0</v>
      </c>
      <c r="H80" s="9">
        <v>0</v>
      </c>
      <c r="I80" s="9">
        <v>0</v>
      </c>
      <c r="J80" s="9">
        <v>0.21</v>
      </c>
      <c r="K80" s="9">
        <v>0.56999999999999995</v>
      </c>
      <c r="L80" s="9">
        <v>0</v>
      </c>
      <c r="M80" s="9">
        <v>0.43</v>
      </c>
      <c r="N80" s="9">
        <v>224</v>
      </c>
      <c r="O80" s="9">
        <v>223</v>
      </c>
      <c r="P80" s="9">
        <v>234</v>
      </c>
      <c r="Q80" s="9">
        <v>53</v>
      </c>
      <c r="R80" s="9">
        <v>10</v>
      </c>
      <c r="S80" s="9">
        <v>12</v>
      </c>
      <c r="T80" s="9">
        <v>0</v>
      </c>
      <c r="U80" s="10">
        <v>0</v>
      </c>
    </row>
    <row r="81" spans="1:28" x14ac:dyDescent="0.2">
      <c r="A81" s="22">
        <v>2</v>
      </c>
      <c r="B81" s="9" t="s">
        <v>260</v>
      </c>
      <c r="C81" s="9"/>
      <c r="D81" s="9">
        <v>0</v>
      </c>
      <c r="E81" s="9">
        <v>36</v>
      </c>
      <c r="F81" s="9">
        <v>0</v>
      </c>
      <c r="G81" s="9">
        <v>0</v>
      </c>
      <c r="H81" s="9">
        <v>0</v>
      </c>
      <c r="I81" s="9">
        <v>0</v>
      </c>
      <c r="J81" s="9">
        <v>0.22</v>
      </c>
      <c r="K81" s="9">
        <v>0.59</v>
      </c>
      <c r="L81" s="9">
        <v>0</v>
      </c>
      <c r="M81" s="9">
        <v>0.46</v>
      </c>
      <c r="N81" s="9">
        <v>224</v>
      </c>
      <c r="O81" s="9">
        <v>223</v>
      </c>
      <c r="P81" s="9">
        <v>234</v>
      </c>
      <c r="Q81" s="9">
        <v>56</v>
      </c>
      <c r="R81" s="9">
        <v>10</v>
      </c>
      <c r="S81" s="9">
        <v>12</v>
      </c>
      <c r="T81" s="9">
        <v>0</v>
      </c>
      <c r="U81" s="10">
        <v>0</v>
      </c>
    </row>
    <row r="82" spans="1:28" x14ac:dyDescent="0.2">
      <c r="A82" s="22">
        <v>3</v>
      </c>
      <c r="B82" s="9" t="s">
        <v>261</v>
      </c>
      <c r="C82" s="9"/>
      <c r="D82" s="9">
        <v>0</v>
      </c>
      <c r="E82" s="9">
        <v>39</v>
      </c>
      <c r="F82" s="9">
        <v>0</v>
      </c>
      <c r="G82" s="9">
        <v>0</v>
      </c>
      <c r="H82" s="9">
        <v>0</v>
      </c>
      <c r="I82" s="9">
        <v>0</v>
      </c>
      <c r="J82" s="9">
        <v>0.23</v>
      </c>
      <c r="K82" s="9">
        <v>0.61</v>
      </c>
      <c r="L82" s="9">
        <v>0</v>
      </c>
      <c r="M82" s="9">
        <v>0.49</v>
      </c>
      <c r="N82" s="9">
        <v>224</v>
      </c>
      <c r="O82" s="9">
        <v>223</v>
      </c>
      <c r="P82" s="9">
        <v>234</v>
      </c>
      <c r="Q82" s="9">
        <v>59</v>
      </c>
      <c r="R82" s="9">
        <v>10</v>
      </c>
      <c r="S82" s="9">
        <v>12</v>
      </c>
      <c r="T82" s="9">
        <v>0</v>
      </c>
      <c r="U82" s="10">
        <v>0</v>
      </c>
    </row>
    <row r="83" spans="1:28" x14ac:dyDescent="0.2">
      <c r="A83" s="22">
        <v>4</v>
      </c>
      <c r="B83" s="9" t="s">
        <v>262</v>
      </c>
      <c r="C83" s="9"/>
      <c r="D83" s="9">
        <v>0</v>
      </c>
      <c r="E83" s="9">
        <v>42</v>
      </c>
      <c r="F83" s="9">
        <v>0</v>
      </c>
      <c r="G83" s="9">
        <v>0</v>
      </c>
      <c r="H83" s="9">
        <v>0</v>
      </c>
      <c r="I83" s="9">
        <v>0</v>
      </c>
      <c r="J83" s="9">
        <v>0.24</v>
      </c>
      <c r="K83" s="9">
        <v>0.63</v>
      </c>
      <c r="L83" s="9">
        <v>0</v>
      </c>
      <c r="M83" s="9">
        <v>0.52</v>
      </c>
      <c r="N83" s="9">
        <v>224</v>
      </c>
      <c r="O83" s="9">
        <v>223</v>
      </c>
      <c r="P83" s="9">
        <v>234</v>
      </c>
      <c r="Q83" s="9">
        <v>62</v>
      </c>
      <c r="R83" s="9">
        <v>10</v>
      </c>
      <c r="S83" s="9">
        <v>12</v>
      </c>
      <c r="T83" s="9">
        <v>0</v>
      </c>
      <c r="U83" s="10">
        <v>0</v>
      </c>
    </row>
    <row r="84" spans="1:28" x14ac:dyDescent="0.2">
      <c r="A84" s="22">
        <v>5</v>
      </c>
      <c r="B84" s="9" t="s">
        <v>263</v>
      </c>
      <c r="C84" s="9"/>
      <c r="D84" s="9">
        <v>0</v>
      </c>
      <c r="E84" s="9">
        <v>45</v>
      </c>
      <c r="F84" s="9">
        <v>0</v>
      </c>
      <c r="G84" s="9">
        <v>0</v>
      </c>
      <c r="H84" s="9">
        <v>0</v>
      </c>
      <c r="I84" s="9">
        <v>0</v>
      </c>
      <c r="J84" s="9">
        <v>0.25</v>
      </c>
      <c r="K84" s="9">
        <v>0.65</v>
      </c>
      <c r="L84" s="9">
        <v>0</v>
      </c>
      <c r="M84" s="9">
        <v>0.55000000000000004</v>
      </c>
      <c r="N84" s="9">
        <v>224</v>
      </c>
      <c r="O84" s="9">
        <v>223</v>
      </c>
      <c r="P84" s="9">
        <v>234</v>
      </c>
      <c r="Q84" s="9">
        <v>65</v>
      </c>
      <c r="R84" s="9">
        <v>10</v>
      </c>
      <c r="S84" s="9">
        <v>12</v>
      </c>
      <c r="T84" s="9">
        <v>0</v>
      </c>
      <c r="U84" s="10">
        <v>0</v>
      </c>
    </row>
    <row r="85" spans="1:28" x14ac:dyDescent="0.2">
      <c r="A85" s="22">
        <v>6</v>
      </c>
      <c r="B85" s="9" t="s">
        <v>264</v>
      </c>
      <c r="C85" s="9"/>
      <c r="D85" s="9">
        <v>0</v>
      </c>
      <c r="E85" s="9">
        <v>48</v>
      </c>
      <c r="F85" s="9">
        <v>0</v>
      </c>
      <c r="G85" s="9">
        <v>0</v>
      </c>
      <c r="H85" s="9">
        <v>0</v>
      </c>
      <c r="I85" s="9">
        <v>0</v>
      </c>
      <c r="J85" s="9">
        <v>0.26</v>
      </c>
      <c r="K85" s="9">
        <v>0.67</v>
      </c>
      <c r="L85" s="9">
        <v>0</v>
      </c>
      <c r="M85" s="9">
        <v>0.57999999999999996</v>
      </c>
      <c r="N85" s="9">
        <v>224</v>
      </c>
      <c r="O85" s="9">
        <v>223</v>
      </c>
      <c r="P85" s="9">
        <v>234</v>
      </c>
      <c r="Q85" s="9">
        <v>68</v>
      </c>
      <c r="R85" s="9">
        <v>10</v>
      </c>
      <c r="S85" s="9">
        <v>12</v>
      </c>
      <c r="T85" s="9">
        <v>0</v>
      </c>
      <c r="U85" s="10">
        <v>0</v>
      </c>
      <c r="X85" s="17"/>
      <c r="Y85" s="17"/>
    </row>
    <row r="86" spans="1:28" x14ac:dyDescent="0.2">
      <c r="A86" s="22">
        <v>7</v>
      </c>
      <c r="B86" s="9" t="s">
        <v>265</v>
      </c>
      <c r="C86" s="9"/>
      <c r="D86" s="9">
        <v>0</v>
      </c>
      <c r="E86" s="9">
        <v>51</v>
      </c>
      <c r="F86" s="9">
        <v>0</v>
      </c>
      <c r="G86" s="9">
        <v>0</v>
      </c>
      <c r="H86" s="9">
        <v>0</v>
      </c>
      <c r="I86" s="9">
        <v>0</v>
      </c>
      <c r="J86" s="9">
        <v>0.27</v>
      </c>
      <c r="K86" s="9">
        <v>0.69</v>
      </c>
      <c r="L86" s="9">
        <v>0</v>
      </c>
      <c r="M86" s="9">
        <v>0.61</v>
      </c>
      <c r="N86" s="9">
        <v>224</v>
      </c>
      <c r="O86" s="9">
        <v>223</v>
      </c>
      <c r="P86" s="9">
        <v>234</v>
      </c>
      <c r="Q86" s="9">
        <v>71</v>
      </c>
      <c r="R86" s="9">
        <v>10</v>
      </c>
      <c r="S86" s="9">
        <v>12</v>
      </c>
      <c r="T86" s="9">
        <v>0</v>
      </c>
      <c r="U86" s="10">
        <v>0</v>
      </c>
    </row>
    <row r="87" spans="1:28" x14ac:dyDescent="0.2">
      <c r="A87" s="22">
        <v>8</v>
      </c>
      <c r="B87" s="9" t="s">
        <v>266</v>
      </c>
      <c r="C87" s="9"/>
      <c r="D87" s="9">
        <v>0</v>
      </c>
      <c r="E87" s="9">
        <v>54</v>
      </c>
      <c r="F87" s="9">
        <v>0</v>
      </c>
      <c r="G87" s="9">
        <v>0</v>
      </c>
      <c r="H87" s="9">
        <v>0</v>
      </c>
      <c r="I87" s="9">
        <v>0</v>
      </c>
      <c r="J87" s="9">
        <v>0.28000000000000003</v>
      </c>
      <c r="K87" s="9">
        <v>0.71</v>
      </c>
      <c r="L87" s="9">
        <v>0</v>
      </c>
      <c r="M87" s="9">
        <v>0.64</v>
      </c>
      <c r="N87" s="9">
        <v>224</v>
      </c>
      <c r="O87" s="9">
        <v>223</v>
      </c>
      <c r="P87" s="9">
        <v>234</v>
      </c>
      <c r="Q87" s="9">
        <v>74</v>
      </c>
      <c r="R87" s="9">
        <v>10</v>
      </c>
      <c r="S87" s="9">
        <v>12</v>
      </c>
      <c r="T87" s="9">
        <v>0</v>
      </c>
      <c r="U87" s="10">
        <v>0</v>
      </c>
      <c r="X87" s="17"/>
      <c r="Y87" s="17"/>
      <c r="Z87" s="17"/>
      <c r="AA87" s="17"/>
      <c r="AB87" s="17"/>
    </row>
    <row r="88" spans="1:28" x14ac:dyDescent="0.2">
      <c r="A88" s="22">
        <v>9</v>
      </c>
      <c r="B88" s="9" t="s">
        <v>267</v>
      </c>
      <c r="C88" s="9"/>
      <c r="D88" s="9">
        <v>0</v>
      </c>
      <c r="E88" s="9">
        <v>57</v>
      </c>
      <c r="F88" s="9">
        <v>0</v>
      </c>
      <c r="G88" s="9">
        <v>0</v>
      </c>
      <c r="H88" s="9">
        <v>0</v>
      </c>
      <c r="I88" s="9">
        <v>0</v>
      </c>
      <c r="J88" s="9">
        <v>0.28999999999999998</v>
      </c>
      <c r="K88" s="9">
        <v>0.73</v>
      </c>
      <c r="L88" s="9">
        <v>0</v>
      </c>
      <c r="M88" s="9">
        <v>0.67</v>
      </c>
      <c r="N88" s="9">
        <v>224</v>
      </c>
      <c r="O88" s="9">
        <v>223</v>
      </c>
      <c r="P88" s="9">
        <v>234</v>
      </c>
      <c r="Q88" s="9">
        <v>77</v>
      </c>
      <c r="R88" s="9">
        <v>10</v>
      </c>
      <c r="S88" s="9">
        <v>12</v>
      </c>
      <c r="T88" s="9">
        <v>0</v>
      </c>
      <c r="U88" s="10">
        <v>0</v>
      </c>
      <c r="X88" s="17"/>
      <c r="Y88" s="17"/>
      <c r="Z88" s="17"/>
      <c r="AA88" s="17"/>
      <c r="AB88" s="17"/>
    </row>
    <row r="89" spans="1:28" ht="13.5" thickBot="1" x14ac:dyDescent="0.25">
      <c r="A89" s="23">
        <v>10</v>
      </c>
      <c r="B89" s="9" t="s">
        <v>268</v>
      </c>
      <c r="C89" s="9"/>
      <c r="D89" s="12">
        <v>0</v>
      </c>
      <c r="E89" s="9">
        <v>60</v>
      </c>
      <c r="F89" s="12">
        <v>0</v>
      </c>
      <c r="G89" s="12">
        <v>0</v>
      </c>
      <c r="H89" s="12">
        <v>0</v>
      </c>
      <c r="I89" s="12">
        <v>0</v>
      </c>
      <c r="J89" s="12">
        <v>0.3</v>
      </c>
      <c r="K89" s="12">
        <v>0.75</v>
      </c>
      <c r="L89" s="12">
        <v>0</v>
      </c>
      <c r="M89" s="12">
        <v>0.7</v>
      </c>
      <c r="N89" s="12">
        <v>224</v>
      </c>
      <c r="O89" s="12">
        <v>223</v>
      </c>
      <c r="P89" s="12">
        <v>234</v>
      </c>
      <c r="Q89" s="9">
        <v>80</v>
      </c>
      <c r="R89" s="12">
        <v>10</v>
      </c>
      <c r="S89" s="12">
        <v>12</v>
      </c>
      <c r="T89" s="12">
        <v>0</v>
      </c>
      <c r="U89" s="13">
        <v>0</v>
      </c>
      <c r="X89" s="17"/>
      <c r="Y89" s="17"/>
      <c r="Z89" s="17"/>
    </row>
    <row r="90" spans="1:28" x14ac:dyDescent="0.2">
      <c r="A90" s="29">
        <v>0</v>
      </c>
      <c r="B90" s="5" t="s">
        <v>132</v>
      </c>
      <c r="C90" s="5">
        <v>92</v>
      </c>
      <c r="D90" s="5">
        <v>92</v>
      </c>
      <c r="E90" s="5">
        <v>0</v>
      </c>
      <c r="F90" s="5">
        <v>0</v>
      </c>
      <c r="G90" s="5">
        <v>0</v>
      </c>
      <c r="H90" s="5">
        <v>0</v>
      </c>
      <c r="I90" s="5">
        <v>30</v>
      </c>
      <c r="J90" s="5">
        <v>0.15</v>
      </c>
      <c r="K90" s="5">
        <v>0.45</v>
      </c>
      <c r="L90" s="5">
        <v>0.6</v>
      </c>
      <c r="M90" s="5">
        <v>0.33</v>
      </c>
      <c r="N90" s="5">
        <v>223</v>
      </c>
      <c r="O90" s="5">
        <v>224</v>
      </c>
      <c r="P90" s="9">
        <v>123</v>
      </c>
      <c r="Q90" s="5">
        <v>40</v>
      </c>
      <c r="R90" s="6">
        <v>10</v>
      </c>
      <c r="S90" s="6">
        <v>14</v>
      </c>
      <c r="T90" s="6">
        <v>12</v>
      </c>
      <c r="U90" s="7">
        <v>0</v>
      </c>
      <c r="W90" s="17"/>
      <c r="X90" s="17"/>
      <c r="Y90" s="17"/>
      <c r="Z90" s="17"/>
      <c r="AA90" s="30"/>
      <c r="AB90" s="31"/>
    </row>
    <row r="91" spans="1:28" x14ac:dyDescent="0.2">
      <c r="A91" s="22">
        <v>1</v>
      </c>
      <c r="B91" s="9" t="s">
        <v>269</v>
      </c>
      <c r="C91" s="9">
        <v>101</v>
      </c>
      <c r="D91" s="9">
        <v>101</v>
      </c>
      <c r="E91" s="9">
        <v>0</v>
      </c>
      <c r="F91" s="9">
        <v>0</v>
      </c>
      <c r="G91" s="9">
        <v>0</v>
      </c>
      <c r="H91" s="9">
        <v>0</v>
      </c>
      <c r="I91" s="9">
        <v>30</v>
      </c>
      <c r="J91" s="9">
        <v>0.16</v>
      </c>
      <c r="K91" s="9">
        <v>0.47</v>
      </c>
      <c r="L91" s="9">
        <v>0.65</v>
      </c>
      <c r="M91" s="9">
        <v>0.33</v>
      </c>
      <c r="N91" s="9">
        <v>223</v>
      </c>
      <c r="O91" s="9">
        <v>224</v>
      </c>
      <c r="P91" s="9">
        <v>123</v>
      </c>
      <c r="Q91" s="9">
        <v>42</v>
      </c>
      <c r="R91" s="9">
        <v>10</v>
      </c>
      <c r="S91" s="9">
        <v>14</v>
      </c>
      <c r="T91" s="9">
        <v>12</v>
      </c>
      <c r="U91" s="10">
        <v>0</v>
      </c>
      <c r="W91" s="17"/>
      <c r="X91" s="17"/>
      <c r="Y91" s="17"/>
      <c r="Z91" s="17"/>
      <c r="AA91" s="30"/>
      <c r="AB91" s="31"/>
    </row>
    <row r="92" spans="1:28" x14ac:dyDescent="0.2">
      <c r="A92" s="22">
        <v>2</v>
      </c>
      <c r="B92" s="9" t="s">
        <v>270</v>
      </c>
      <c r="C92" s="9">
        <v>110</v>
      </c>
      <c r="D92" s="9">
        <v>110</v>
      </c>
      <c r="E92" s="9">
        <v>0</v>
      </c>
      <c r="F92" s="9">
        <v>0</v>
      </c>
      <c r="G92" s="9">
        <v>0</v>
      </c>
      <c r="H92" s="9">
        <v>0</v>
      </c>
      <c r="I92" s="9">
        <v>30</v>
      </c>
      <c r="J92" s="9">
        <v>0.17</v>
      </c>
      <c r="K92" s="9">
        <v>0.49</v>
      </c>
      <c r="L92" s="9">
        <v>0.7</v>
      </c>
      <c r="M92" s="9">
        <v>0.36</v>
      </c>
      <c r="N92" s="9">
        <v>223</v>
      </c>
      <c r="O92" s="9">
        <v>224</v>
      </c>
      <c r="P92" s="9">
        <v>123</v>
      </c>
      <c r="Q92" s="9">
        <v>44</v>
      </c>
      <c r="R92" s="9">
        <v>10</v>
      </c>
      <c r="S92" s="9">
        <v>14</v>
      </c>
      <c r="T92" s="9">
        <v>12</v>
      </c>
      <c r="U92" s="10">
        <v>0</v>
      </c>
      <c r="W92" s="17"/>
      <c r="X92" s="17"/>
      <c r="Y92" s="17"/>
      <c r="Z92" s="17"/>
      <c r="AA92" s="30"/>
      <c r="AB92" s="31"/>
    </row>
    <row r="93" spans="1:28" x14ac:dyDescent="0.2">
      <c r="A93" s="22">
        <v>3</v>
      </c>
      <c r="B93" s="9" t="s">
        <v>271</v>
      </c>
      <c r="C93" s="9">
        <v>119</v>
      </c>
      <c r="D93" s="9">
        <v>119</v>
      </c>
      <c r="E93" s="9">
        <v>0</v>
      </c>
      <c r="F93" s="9">
        <v>0</v>
      </c>
      <c r="G93" s="9">
        <v>0</v>
      </c>
      <c r="H93" s="9">
        <v>0</v>
      </c>
      <c r="I93" s="9">
        <v>30</v>
      </c>
      <c r="J93" s="9">
        <v>0.18</v>
      </c>
      <c r="K93" s="9">
        <v>0.51</v>
      </c>
      <c r="L93" s="9">
        <v>0.75</v>
      </c>
      <c r="M93" s="9">
        <v>0.37</v>
      </c>
      <c r="N93" s="9">
        <v>223</v>
      </c>
      <c r="O93" s="9">
        <v>224</v>
      </c>
      <c r="P93" s="9">
        <v>123</v>
      </c>
      <c r="Q93" s="9">
        <v>46</v>
      </c>
      <c r="R93" s="9">
        <v>10</v>
      </c>
      <c r="S93" s="9">
        <v>14</v>
      </c>
      <c r="T93" s="9">
        <v>12</v>
      </c>
      <c r="U93" s="10">
        <v>0</v>
      </c>
      <c r="W93" s="17"/>
      <c r="X93" s="17"/>
      <c r="Y93" s="17"/>
      <c r="Z93" s="17"/>
    </row>
    <row r="94" spans="1:28" x14ac:dyDescent="0.2">
      <c r="A94" s="22">
        <v>4</v>
      </c>
      <c r="B94" s="9" t="s">
        <v>272</v>
      </c>
      <c r="C94" s="9">
        <v>128</v>
      </c>
      <c r="D94" s="9">
        <v>128</v>
      </c>
      <c r="E94" s="9">
        <v>0</v>
      </c>
      <c r="F94" s="9">
        <v>0</v>
      </c>
      <c r="G94" s="9">
        <v>0</v>
      </c>
      <c r="H94" s="9">
        <v>0</v>
      </c>
      <c r="I94" s="9">
        <v>30</v>
      </c>
      <c r="J94" s="9">
        <v>0.19</v>
      </c>
      <c r="K94" s="9">
        <v>0.53</v>
      </c>
      <c r="L94" s="9">
        <v>0.8</v>
      </c>
      <c r="M94" s="9">
        <v>0.39</v>
      </c>
      <c r="N94" s="9">
        <v>223</v>
      </c>
      <c r="O94" s="9">
        <v>224</v>
      </c>
      <c r="P94" s="9">
        <v>123</v>
      </c>
      <c r="Q94" s="9">
        <v>48</v>
      </c>
      <c r="R94" s="9">
        <v>10</v>
      </c>
      <c r="S94" s="9">
        <v>14</v>
      </c>
      <c r="T94" s="9">
        <v>12</v>
      </c>
      <c r="U94" s="10">
        <v>0</v>
      </c>
      <c r="W94" s="17"/>
      <c r="X94" s="17"/>
      <c r="Y94" s="17"/>
      <c r="Z94" s="17"/>
    </row>
    <row r="95" spans="1:28" x14ac:dyDescent="0.2">
      <c r="A95" s="22">
        <v>5</v>
      </c>
      <c r="B95" s="9" t="s">
        <v>273</v>
      </c>
      <c r="C95" s="9">
        <v>137</v>
      </c>
      <c r="D95" s="9">
        <v>137</v>
      </c>
      <c r="E95" s="9">
        <v>0</v>
      </c>
      <c r="F95" s="9">
        <v>0</v>
      </c>
      <c r="G95" s="9">
        <v>0</v>
      </c>
      <c r="H95" s="9">
        <v>0</v>
      </c>
      <c r="I95" s="9">
        <v>30</v>
      </c>
      <c r="J95" s="9">
        <v>0.2</v>
      </c>
      <c r="K95" s="9">
        <v>0.55000000000000004</v>
      </c>
      <c r="L95" s="9">
        <v>0.85</v>
      </c>
      <c r="M95" s="9">
        <v>0.41</v>
      </c>
      <c r="N95" s="9">
        <v>223</v>
      </c>
      <c r="O95" s="9">
        <v>224</v>
      </c>
      <c r="P95" s="9">
        <v>123</v>
      </c>
      <c r="Q95" s="9">
        <v>50</v>
      </c>
      <c r="R95" s="9">
        <v>10</v>
      </c>
      <c r="S95" s="9">
        <v>14</v>
      </c>
      <c r="T95" s="9">
        <v>12</v>
      </c>
      <c r="U95" s="10">
        <v>0</v>
      </c>
      <c r="W95" s="17"/>
      <c r="X95" s="17"/>
      <c r="Y95" s="17"/>
      <c r="Z95" s="17"/>
    </row>
    <row r="96" spans="1:28" x14ac:dyDescent="0.2">
      <c r="A96" s="22">
        <v>6</v>
      </c>
      <c r="B96" s="9" t="s">
        <v>274</v>
      </c>
      <c r="C96" s="9">
        <v>146</v>
      </c>
      <c r="D96" s="9">
        <v>146</v>
      </c>
      <c r="E96" s="9">
        <v>0</v>
      </c>
      <c r="F96" s="9">
        <v>0</v>
      </c>
      <c r="G96" s="9">
        <v>0</v>
      </c>
      <c r="H96" s="9">
        <v>0</v>
      </c>
      <c r="I96" s="9">
        <v>30</v>
      </c>
      <c r="J96" s="9">
        <v>0.21</v>
      </c>
      <c r="K96" s="9">
        <v>0.56999999999999995</v>
      </c>
      <c r="L96" s="9">
        <v>0.9</v>
      </c>
      <c r="M96" s="9">
        <v>0.42</v>
      </c>
      <c r="N96" s="9">
        <v>223</v>
      </c>
      <c r="O96" s="9">
        <v>224</v>
      </c>
      <c r="P96" s="9">
        <v>123</v>
      </c>
      <c r="Q96" s="9">
        <v>52</v>
      </c>
      <c r="R96" s="9">
        <v>10</v>
      </c>
      <c r="S96" s="9">
        <v>14</v>
      </c>
      <c r="T96" s="9">
        <v>12</v>
      </c>
      <c r="U96" s="10">
        <v>0</v>
      </c>
      <c r="W96" s="17"/>
      <c r="X96" s="17"/>
      <c r="Y96" s="17"/>
      <c r="Z96" s="17"/>
    </row>
    <row r="97" spans="1:31" x14ac:dyDescent="0.2">
      <c r="A97" s="22">
        <v>7</v>
      </c>
      <c r="B97" s="9" t="s">
        <v>275</v>
      </c>
      <c r="C97" s="9">
        <v>155</v>
      </c>
      <c r="D97" s="9">
        <v>155</v>
      </c>
      <c r="E97" s="9">
        <v>0</v>
      </c>
      <c r="F97" s="9">
        <v>0</v>
      </c>
      <c r="G97" s="9">
        <v>0</v>
      </c>
      <c r="H97" s="9">
        <v>0</v>
      </c>
      <c r="I97" s="9">
        <v>30</v>
      </c>
      <c r="J97" s="9">
        <v>0.22</v>
      </c>
      <c r="K97" s="9">
        <v>0.59</v>
      </c>
      <c r="L97" s="9">
        <v>0.95</v>
      </c>
      <c r="M97" s="9">
        <v>0.44</v>
      </c>
      <c r="N97" s="9">
        <v>223</v>
      </c>
      <c r="O97" s="9">
        <v>224</v>
      </c>
      <c r="P97" s="9">
        <v>123</v>
      </c>
      <c r="Q97" s="9">
        <v>54</v>
      </c>
      <c r="R97" s="9">
        <v>10</v>
      </c>
      <c r="S97" s="9">
        <v>14</v>
      </c>
      <c r="T97" s="9">
        <v>12</v>
      </c>
      <c r="U97" s="10">
        <v>0</v>
      </c>
      <c r="W97" s="17"/>
      <c r="X97" s="17"/>
      <c r="Y97" s="17"/>
      <c r="Z97" s="17"/>
    </row>
    <row r="98" spans="1:31" x14ac:dyDescent="0.2">
      <c r="A98" s="22">
        <v>8</v>
      </c>
      <c r="B98" s="9" t="s">
        <v>276</v>
      </c>
      <c r="C98" s="9">
        <v>164</v>
      </c>
      <c r="D98" s="9">
        <v>164</v>
      </c>
      <c r="E98" s="9">
        <v>0</v>
      </c>
      <c r="F98" s="9">
        <v>0</v>
      </c>
      <c r="G98" s="9">
        <v>0</v>
      </c>
      <c r="H98" s="9">
        <v>0</v>
      </c>
      <c r="I98" s="9">
        <v>30</v>
      </c>
      <c r="J98" s="9">
        <v>0.23</v>
      </c>
      <c r="K98" s="9">
        <v>0.61</v>
      </c>
      <c r="L98" s="15">
        <v>1</v>
      </c>
      <c r="M98" s="9">
        <v>0.46</v>
      </c>
      <c r="N98" s="9">
        <v>223</v>
      </c>
      <c r="O98" s="9">
        <v>224</v>
      </c>
      <c r="P98" s="9">
        <v>123</v>
      </c>
      <c r="Q98" s="9">
        <v>56</v>
      </c>
      <c r="R98" s="9">
        <v>10</v>
      </c>
      <c r="S98" s="9">
        <v>14</v>
      </c>
      <c r="T98" s="9">
        <v>12</v>
      </c>
      <c r="U98" s="10">
        <v>0</v>
      </c>
      <c r="W98" s="17"/>
      <c r="X98" s="17"/>
      <c r="Y98" s="17"/>
      <c r="Z98" s="17"/>
    </row>
    <row r="99" spans="1:31" x14ac:dyDescent="0.2">
      <c r="A99" s="22">
        <v>9</v>
      </c>
      <c r="B99" s="9" t="s">
        <v>277</v>
      </c>
      <c r="C99" s="9">
        <v>173</v>
      </c>
      <c r="D99" s="9">
        <v>173</v>
      </c>
      <c r="E99" s="9">
        <v>0</v>
      </c>
      <c r="F99" s="9">
        <v>0</v>
      </c>
      <c r="G99" s="9">
        <v>0</v>
      </c>
      <c r="H99" s="9">
        <v>0</v>
      </c>
      <c r="I99" s="9">
        <v>30</v>
      </c>
      <c r="J99" s="9">
        <v>0.24</v>
      </c>
      <c r="K99" s="9">
        <v>0.63</v>
      </c>
      <c r="L99" s="15">
        <v>1.05</v>
      </c>
      <c r="M99" s="9">
        <v>0.47</v>
      </c>
      <c r="N99" s="9">
        <v>223</v>
      </c>
      <c r="O99" s="9">
        <v>224</v>
      </c>
      <c r="P99" s="9">
        <v>123</v>
      </c>
      <c r="Q99" s="9">
        <v>58</v>
      </c>
      <c r="R99" s="9">
        <v>10</v>
      </c>
      <c r="S99" s="9">
        <v>14</v>
      </c>
      <c r="T99" s="9">
        <v>12</v>
      </c>
      <c r="U99" s="10">
        <v>0</v>
      </c>
      <c r="W99" s="17"/>
      <c r="X99" s="17"/>
      <c r="Y99" s="17"/>
      <c r="Z99" s="17"/>
    </row>
    <row r="100" spans="1:31" ht="13.5" thickBot="1" x14ac:dyDescent="0.25">
      <c r="A100" s="23">
        <v>10</v>
      </c>
      <c r="B100" s="9" t="s">
        <v>278</v>
      </c>
      <c r="C100" s="9">
        <v>184</v>
      </c>
      <c r="D100" s="9">
        <v>184</v>
      </c>
      <c r="E100" s="12">
        <v>0</v>
      </c>
      <c r="F100" s="12">
        <v>0</v>
      </c>
      <c r="G100" s="12">
        <v>0</v>
      </c>
      <c r="H100" s="12">
        <v>0</v>
      </c>
      <c r="I100" s="12">
        <v>30</v>
      </c>
      <c r="J100" s="12">
        <v>0.25</v>
      </c>
      <c r="K100" s="12">
        <v>0.65</v>
      </c>
      <c r="L100" s="16">
        <v>1.1000000000000001</v>
      </c>
      <c r="M100" s="12">
        <v>0.49</v>
      </c>
      <c r="N100" s="12">
        <v>223</v>
      </c>
      <c r="O100" s="12">
        <v>224</v>
      </c>
      <c r="P100" s="12">
        <v>123</v>
      </c>
      <c r="Q100" s="9">
        <v>60</v>
      </c>
      <c r="R100" s="12">
        <v>10</v>
      </c>
      <c r="S100" s="12">
        <v>14</v>
      </c>
      <c r="T100" s="12">
        <v>12</v>
      </c>
      <c r="U100" s="13">
        <v>0</v>
      </c>
      <c r="W100" s="17"/>
      <c r="X100" s="17"/>
      <c r="Y100" s="17"/>
      <c r="Z100" s="17"/>
    </row>
    <row r="101" spans="1:31" x14ac:dyDescent="0.2">
      <c r="A101" s="29">
        <v>0</v>
      </c>
      <c r="B101" s="5" t="s">
        <v>138</v>
      </c>
      <c r="C101" s="5">
        <v>88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0.2</v>
      </c>
      <c r="K101" s="5">
        <v>0.5</v>
      </c>
      <c r="L101" s="5">
        <v>0</v>
      </c>
      <c r="M101" s="5">
        <v>0.38</v>
      </c>
      <c r="N101" s="5">
        <v>223</v>
      </c>
      <c r="O101" s="5">
        <v>224</v>
      </c>
      <c r="P101" s="9">
        <v>234</v>
      </c>
      <c r="Q101" s="5">
        <v>50</v>
      </c>
      <c r="R101" s="6">
        <v>9</v>
      </c>
      <c r="S101" s="6">
        <v>14</v>
      </c>
      <c r="T101" s="6">
        <v>0</v>
      </c>
      <c r="U101" s="7">
        <v>0</v>
      </c>
    </row>
    <row r="102" spans="1:31" x14ac:dyDescent="0.2">
      <c r="A102" s="22">
        <v>1</v>
      </c>
      <c r="B102" s="9" t="s">
        <v>279</v>
      </c>
      <c r="C102" s="9">
        <v>96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0.22</v>
      </c>
      <c r="K102" s="9">
        <v>0.52</v>
      </c>
      <c r="L102" s="9">
        <v>0</v>
      </c>
      <c r="M102" s="9">
        <v>0.4</v>
      </c>
      <c r="N102" s="9">
        <v>223</v>
      </c>
      <c r="O102" s="9">
        <v>224</v>
      </c>
      <c r="P102" s="9">
        <v>234</v>
      </c>
      <c r="Q102" s="9">
        <v>53</v>
      </c>
      <c r="R102" s="9">
        <v>9</v>
      </c>
      <c r="S102" s="9">
        <v>14</v>
      </c>
      <c r="T102" s="9">
        <v>0</v>
      </c>
      <c r="U102" s="10">
        <v>0</v>
      </c>
      <c r="V102" s="30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 x14ac:dyDescent="0.2">
      <c r="A103" s="22">
        <v>2</v>
      </c>
      <c r="B103" s="9" t="s">
        <v>280</v>
      </c>
      <c r="C103" s="9">
        <v>104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0.24</v>
      </c>
      <c r="K103" s="9">
        <v>0.54</v>
      </c>
      <c r="L103" s="9">
        <v>0</v>
      </c>
      <c r="M103" s="9">
        <v>0.42</v>
      </c>
      <c r="N103" s="9">
        <v>223</v>
      </c>
      <c r="O103" s="9">
        <v>224</v>
      </c>
      <c r="P103" s="9">
        <v>234</v>
      </c>
      <c r="Q103" s="9">
        <v>56</v>
      </c>
      <c r="R103" s="9">
        <v>9</v>
      </c>
      <c r="S103" s="9">
        <v>14</v>
      </c>
      <c r="T103" s="9">
        <v>0</v>
      </c>
      <c r="U103" s="10">
        <v>0</v>
      </c>
      <c r="V103" s="17" t="s">
        <v>140</v>
      </c>
      <c r="W103" s="30" t="s">
        <v>141</v>
      </c>
      <c r="X103" s="31"/>
      <c r="Y103" s="31"/>
      <c r="Z103" s="31"/>
      <c r="AA103" s="31"/>
      <c r="AB103" s="31"/>
    </row>
    <row r="104" spans="1:31" x14ac:dyDescent="0.2">
      <c r="A104" s="22">
        <v>3</v>
      </c>
      <c r="B104" s="9" t="s">
        <v>281</v>
      </c>
      <c r="C104" s="9">
        <v>112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0.26</v>
      </c>
      <c r="K104" s="9">
        <v>0.56000000000000005</v>
      </c>
      <c r="L104" s="9">
        <v>0</v>
      </c>
      <c r="M104" s="9">
        <v>0.45</v>
      </c>
      <c r="N104" s="9">
        <v>223</v>
      </c>
      <c r="O104" s="9">
        <v>224</v>
      </c>
      <c r="P104" s="9">
        <v>234</v>
      </c>
      <c r="Q104" s="9">
        <v>59</v>
      </c>
      <c r="R104" s="9">
        <v>9</v>
      </c>
      <c r="S104" s="9">
        <v>14</v>
      </c>
      <c r="T104" s="9">
        <v>0</v>
      </c>
      <c r="U104" s="10">
        <v>0</v>
      </c>
      <c r="V104" s="30" t="s">
        <v>142</v>
      </c>
      <c r="W104" s="31"/>
      <c r="X104" s="31"/>
      <c r="Y104" s="31"/>
      <c r="Z104" s="31"/>
      <c r="AA104" s="31"/>
      <c r="AB104" s="31"/>
    </row>
    <row r="105" spans="1:31" x14ac:dyDescent="0.2">
      <c r="A105" s="22">
        <v>4</v>
      </c>
      <c r="B105" s="9" t="s">
        <v>282</v>
      </c>
      <c r="C105" s="9">
        <v>120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0.28000000000000003</v>
      </c>
      <c r="K105" s="9">
        <v>0.57999999999999996</v>
      </c>
      <c r="L105" s="9">
        <v>0</v>
      </c>
      <c r="M105" s="9">
        <v>0.47</v>
      </c>
      <c r="N105" s="9">
        <v>223</v>
      </c>
      <c r="O105" s="9">
        <v>224</v>
      </c>
      <c r="P105" s="9">
        <v>234</v>
      </c>
      <c r="Q105" s="9">
        <v>62</v>
      </c>
      <c r="R105" s="9">
        <v>9</v>
      </c>
      <c r="S105" s="9">
        <v>14</v>
      </c>
      <c r="T105" s="9">
        <v>0</v>
      </c>
      <c r="U105" s="10">
        <v>0</v>
      </c>
      <c r="V105" s="30" t="s">
        <v>143</v>
      </c>
      <c r="W105" s="31"/>
      <c r="X105" s="31"/>
      <c r="Y105" s="31"/>
      <c r="Z105" s="31"/>
      <c r="AA105" s="31"/>
    </row>
    <row r="106" spans="1:31" x14ac:dyDescent="0.2">
      <c r="A106" s="22">
        <v>5</v>
      </c>
      <c r="B106" s="9" t="s">
        <v>283</v>
      </c>
      <c r="C106" s="9">
        <v>128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0.3</v>
      </c>
      <c r="K106" s="9">
        <v>0.6</v>
      </c>
      <c r="L106" s="9">
        <v>0</v>
      </c>
      <c r="M106" s="9">
        <v>0.49</v>
      </c>
      <c r="N106" s="9">
        <v>223</v>
      </c>
      <c r="O106" s="9">
        <v>224</v>
      </c>
      <c r="P106" s="9">
        <v>234</v>
      </c>
      <c r="Q106" s="9">
        <v>65</v>
      </c>
      <c r="R106" s="9">
        <v>9</v>
      </c>
      <c r="S106" s="9">
        <v>14</v>
      </c>
      <c r="T106" s="9">
        <v>0</v>
      </c>
      <c r="U106" s="10">
        <v>0</v>
      </c>
    </row>
    <row r="107" spans="1:31" x14ac:dyDescent="0.2">
      <c r="A107" s="22">
        <v>6</v>
      </c>
      <c r="B107" s="9" t="s">
        <v>284</v>
      </c>
      <c r="C107" s="9">
        <v>136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0.32</v>
      </c>
      <c r="K107" s="9">
        <v>0.62</v>
      </c>
      <c r="L107" s="9">
        <v>0</v>
      </c>
      <c r="M107" s="9">
        <v>0.51</v>
      </c>
      <c r="N107" s="9">
        <v>223</v>
      </c>
      <c r="O107" s="9">
        <v>224</v>
      </c>
      <c r="P107" s="9">
        <v>234</v>
      </c>
      <c r="Q107" s="9">
        <v>68</v>
      </c>
      <c r="R107" s="9">
        <v>9</v>
      </c>
      <c r="S107" s="9">
        <v>14</v>
      </c>
      <c r="T107" s="9">
        <v>0</v>
      </c>
      <c r="U107" s="10">
        <v>0</v>
      </c>
    </row>
    <row r="108" spans="1:31" x14ac:dyDescent="0.2">
      <c r="A108" s="22">
        <v>7</v>
      </c>
      <c r="B108" s="9" t="s">
        <v>285</v>
      </c>
      <c r="C108" s="9">
        <v>144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0.34</v>
      </c>
      <c r="K108" s="9">
        <v>0.64</v>
      </c>
      <c r="L108" s="9">
        <v>0</v>
      </c>
      <c r="M108" s="9">
        <v>0.53</v>
      </c>
      <c r="N108" s="9">
        <v>223</v>
      </c>
      <c r="O108" s="9">
        <v>224</v>
      </c>
      <c r="P108" s="9">
        <v>234</v>
      </c>
      <c r="Q108" s="9">
        <v>71</v>
      </c>
      <c r="R108" s="9">
        <v>9</v>
      </c>
      <c r="S108" s="9">
        <v>14</v>
      </c>
      <c r="T108" s="9">
        <v>0</v>
      </c>
      <c r="U108" s="10">
        <v>0</v>
      </c>
    </row>
    <row r="109" spans="1:31" x14ac:dyDescent="0.2">
      <c r="A109" s="22">
        <v>8</v>
      </c>
      <c r="B109" s="9" t="s">
        <v>286</v>
      </c>
      <c r="C109" s="9">
        <v>152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0.36</v>
      </c>
      <c r="K109" s="9">
        <v>0.66</v>
      </c>
      <c r="L109" s="9">
        <v>0</v>
      </c>
      <c r="M109" s="9">
        <v>0.56000000000000005</v>
      </c>
      <c r="N109" s="9">
        <v>223</v>
      </c>
      <c r="O109" s="9">
        <v>224</v>
      </c>
      <c r="P109" s="9">
        <v>234</v>
      </c>
      <c r="Q109" s="9">
        <v>74</v>
      </c>
      <c r="R109" s="9">
        <v>9</v>
      </c>
      <c r="S109" s="9">
        <v>14</v>
      </c>
      <c r="T109" s="9">
        <v>0</v>
      </c>
      <c r="U109" s="10">
        <v>0</v>
      </c>
    </row>
    <row r="110" spans="1:31" x14ac:dyDescent="0.2">
      <c r="A110" s="22">
        <v>9</v>
      </c>
      <c r="B110" s="9" t="s">
        <v>287</v>
      </c>
      <c r="C110" s="9">
        <v>160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0.38</v>
      </c>
      <c r="K110" s="9">
        <v>0.68</v>
      </c>
      <c r="L110" s="9">
        <v>0</v>
      </c>
      <c r="M110" s="9">
        <v>0.57999999999999996</v>
      </c>
      <c r="N110" s="9">
        <v>223</v>
      </c>
      <c r="O110" s="9">
        <v>224</v>
      </c>
      <c r="P110" s="9">
        <v>234</v>
      </c>
      <c r="Q110" s="9">
        <v>77</v>
      </c>
      <c r="R110" s="9">
        <v>9</v>
      </c>
      <c r="S110" s="9">
        <v>14</v>
      </c>
      <c r="T110" s="9">
        <v>0</v>
      </c>
      <c r="U110" s="10">
        <v>0</v>
      </c>
    </row>
    <row r="111" spans="1:31" ht="13.5" thickBot="1" x14ac:dyDescent="0.25">
      <c r="A111" s="23">
        <v>10</v>
      </c>
      <c r="B111" s="9" t="s">
        <v>288</v>
      </c>
      <c r="C111" s="9">
        <v>176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0.4</v>
      </c>
      <c r="K111" s="12">
        <v>0.7</v>
      </c>
      <c r="L111" s="12">
        <v>0</v>
      </c>
      <c r="M111" s="12">
        <v>0.6</v>
      </c>
      <c r="N111" s="12">
        <v>223</v>
      </c>
      <c r="O111" s="12">
        <v>224</v>
      </c>
      <c r="P111" s="12">
        <v>234</v>
      </c>
      <c r="Q111" s="9">
        <v>80</v>
      </c>
      <c r="R111" s="12">
        <v>9</v>
      </c>
      <c r="S111" s="12">
        <v>14</v>
      </c>
      <c r="T111" s="12">
        <v>0</v>
      </c>
      <c r="U111" s="13">
        <v>0</v>
      </c>
    </row>
    <row r="112" spans="1:31" x14ac:dyDescent="0.2">
      <c r="A112" s="29">
        <v>0</v>
      </c>
      <c r="B112" s="5" t="s">
        <v>145</v>
      </c>
      <c r="C112" s="5">
        <v>90</v>
      </c>
      <c r="D112" s="5">
        <v>0</v>
      </c>
      <c r="E112" s="5">
        <v>50</v>
      </c>
      <c r="F112" s="5">
        <v>0</v>
      </c>
      <c r="G112" s="5">
        <v>0</v>
      </c>
      <c r="H112" s="5">
        <v>0</v>
      </c>
      <c r="I112" s="5">
        <v>0</v>
      </c>
      <c r="J112" s="5">
        <v>0.5</v>
      </c>
      <c r="K112" s="5">
        <v>0.4</v>
      </c>
      <c r="L112" s="5">
        <v>0</v>
      </c>
      <c r="M112" s="5">
        <v>0.6</v>
      </c>
      <c r="N112" s="5">
        <v>223</v>
      </c>
      <c r="O112" s="5">
        <v>224</v>
      </c>
      <c r="P112" s="9">
        <v>234</v>
      </c>
      <c r="Q112" s="5">
        <v>60</v>
      </c>
      <c r="R112" s="6">
        <v>16</v>
      </c>
      <c r="S112" s="6">
        <v>12</v>
      </c>
      <c r="T112" s="6">
        <v>0</v>
      </c>
      <c r="U112" s="7">
        <v>14</v>
      </c>
    </row>
    <row r="113" spans="1:21" x14ac:dyDescent="0.2">
      <c r="A113" s="22">
        <v>1</v>
      </c>
      <c r="B113" s="9" t="s">
        <v>289</v>
      </c>
      <c r="C113" s="9">
        <v>99</v>
      </c>
      <c r="D113" s="9">
        <v>0</v>
      </c>
      <c r="E113" s="9">
        <v>55</v>
      </c>
      <c r="F113" s="9">
        <v>0</v>
      </c>
      <c r="G113" s="9">
        <v>0</v>
      </c>
      <c r="H113" s="9">
        <v>0</v>
      </c>
      <c r="I113" s="9">
        <v>0</v>
      </c>
      <c r="J113" s="9">
        <v>0.53</v>
      </c>
      <c r="K113" s="9">
        <v>0.42</v>
      </c>
      <c r="L113" s="9">
        <v>0</v>
      </c>
      <c r="M113" s="9">
        <v>0.64</v>
      </c>
      <c r="N113" s="9">
        <v>223</v>
      </c>
      <c r="O113" s="9">
        <v>224</v>
      </c>
      <c r="P113" s="9">
        <v>234</v>
      </c>
      <c r="Q113" s="9">
        <v>65</v>
      </c>
      <c r="R113" s="9">
        <v>16</v>
      </c>
      <c r="S113" s="9">
        <v>12</v>
      </c>
      <c r="T113" s="9">
        <v>0</v>
      </c>
      <c r="U113" s="10">
        <v>14</v>
      </c>
    </row>
    <row r="114" spans="1:21" x14ac:dyDescent="0.2">
      <c r="A114" s="22">
        <v>2</v>
      </c>
      <c r="B114" s="9" t="s">
        <v>290</v>
      </c>
      <c r="C114" s="9">
        <v>108</v>
      </c>
      <c r="D114" s="9">
        <v>0</v>
      </c>
      <c r="E114" s="9">
        <v>60</v>
      </c>
      <c r="F114" s="9">
        <v>0</v>
      </c>
      <c r="G114" s="9">
        <v>0</v>
      </c>
      <c r="H114" s="9">
        <v>0</v>
      </c>
      <c r="I114" s="9">
        <v>0</v>
      </c>
      <c r="J114" s="9">
        <v>0.56000000000000005</v>
      </c>
      <c r="K114" s="9">
        <v>0.44</v>
      </c>
      <c r="L114" s="9">
        <v>0</v>
      </c>
      <c r="M114" s="9">
        <v>0.68</v>
      </c>
      <c r="N114" s="9">
        <v>223</v>
      </c>
      <c r="O114" s="9">
        <v>224</v>
      </c>
      <c r="P114" s="9">
        <v>234</v>
      </c>
      <c r="Q114" s="9">
        <v>70</v>
      </c>
      <c r="R114" s="9">
        <v>16</v>
      </c>
      <c r="S114" s="9">
        <v>12</v>
      </c>
      <c r="T114" s="9">
        <v>0</v>
      </c>
      <c r="U114" s="10">
        <v>14</v>
      </c>
    </row>
    <row r="115" spans="1:21" x14ac:dyDescent="0.2">
      <c r="A115" s="22">
        <v>3</v>
      </c>
      <c r="B115" s="9" t="s">
        <v>291</v>
      </c>
      <c r="C115" s="9">
        <v>117</v>
      </c>
      <c r="D115" s="9">
        <v>0</v>
      </c>
      <c r="E115" s="9">
        <v>65</v>
      </c>
      <c r="F115" s="9">
        <v>0</v>
      </c>
      <c r="G115" s="9">
        <v>0</v>
      </c>
      <c r="H115" s="9">
        <v>0</v>
      </c>
      <c r="I115" s="9">
        <v>0</v>
      </c>
      <c r="J115" s="9">
        <v>0.59</v>
      </c>
      <c r="K115" s="9">
        <v>0.46</v>
      </c>
      <c r="L115" s="9">
        <v>0</v>
      </c>
      <c r="M115" s="9">
        <v>0.72</v>
      </c>
      <c r="N115" s="9">
        <v>223</v>
      </c>
      <c r="O115" s="9">
        <v>224</v>
      </c>
      <c r="P115" s="9">
        <v>234</v>
      </c>
      <c r="Q115" s="9">
        <v>75</v>
      </c>
      <c r="R115" s="9">
        <v>16</v>
      </c>
      <c r="S115" s="9">
        <v>12</v>
      </c>
      <c r="T115" s="9">
        <v>0</v>
      </c>
      <c r="U115" s="10">
        <v>14</v>
      </c>
    </row>
    <row r="116" spans="1:21" x14ac:dyDescent="0.2">
      <c r="A116" s="22">
        <v>4</v>
      </c>
      <c r="B116" s="9" t="s">
        <v>292</v>
      </c>
      <c r="C116" s="9">
        <v>126</v>
      </c>
      <c r="D116" s="9">
        <v>0</v>
      </c>
      <c r="E116" s="9">
        <v>70</v>
      </c>
      <c r="F116" s="9">
        <v>0</v>
      </c>
      <c r="G116" s="9">
        <v>0</v>
      </c>
      <c r="H116" s="9">
        <v>0</v>
      </c>
      <c r="I116" s="9">
        <v>0</v>
      </c>
      <c r="J116" s="9">
        <v>0.62</v>
      </c>
      <c r="K116" s="9">
        <v>0.48</v>
      </c>
      <c r="L116" s="9">
        <v>0</v>
      </c>
      <c r="M116" s="9">
        <v>0.76</v>
      </c>
      <c r="N116" s="9">
        <v>223</v>
      </c>
      <c r="O116" s="9">
        <v>224</v>
      </c>
      <c r="P116" s="9">
        <v>234</v>
      </c>
      <c r="Q116" s="9">
        <v>80</v>
      </c>
      <c r="R116" s="9">
        <v>16</v>
      </c>
      <c r="S116" s="9">
        <v>12</v>
      </c>
      <c r="T116" s="9">
        <v>0</v>
      </c>
      <c r="U116" s="10">
        <v>14</v>
      </c>
    </row>
    <row r="117" spans="1:21" x14ac:dyDescent="0.2">
      <c r="A117" s="22">
        <v>5</v>
      </c>
      <c r="B117" s="9" t="s">
        <v>293</v>
      </c>
      <c r="C117" s="9">
        <v>135</v>
      </c>
      <c r="D117" s="9">
        <v>0</v>
      </c>
      <c r="E117" s="9">
        <v>75</v>
      </c>
      <c r="F117" s="9">
        <v>0</v>
      </c>
      <c r="G117" s="9">
        <v>0</v>
      </c>
      <c r="H117" s="9">
        <v>0</v>
      </c>
      <c r="I117" s="9">
        <v>0</v>
      </c>
      <c r="J117" s="9">
        <v>0.65</v>
      </c>
      <c r="K117" s="9">
        <v>0.5</v>
      </c>
      <c r="L117" s="9">
        <v>0</v>
      </c>
      <c r="M117" s="9">
        <v>0.8</v>
      </c>
      <c r="N117" s="9">
        <v>223</v>
      </c>
      <c r="O117" s="9">
        <v>224</v>
      </c>
      <c r="P117" s="9">
        <v>234</v>
      </c>
      <c r="Q117" s="9">
        <v>85</v>
      </c>
      <c r="R117" s="9">
        <v>16</v>
      </c>
      <c r="S117" s="9">
        <v>12</v>
      </c>
      <c r="T117" s="9">
        <v>0</v>
      </c>
      <c r="U117" s="10">
        <v>14</v>
      </c>
    </row>
    <row r="118" spans="1:21" x14ac:dyDescent="0.2">
      <c r="A118" s="22">
        <v>6</v>
      </c>
      <c r="B118" s="9" t="s">
        <v>294</v>
      </c>
      <c r="C118" s="9">
        <v>144</v>
      </c>
      <c r="D118" s="9">
        <v>0</v>
      </c>
      <c r="E118" s="9">
        <v>80</v>
      </c>
      <c r="F118" s="9">
        <v>0</v>
      </c>
      <c r="G118" s="9">
        <v>0</v>
      </c>
      <c r="H118" s="9">
        <v>0</v>
      </c>
      <c r="I118" s="9">
        <v>0</v>
      </c>
      <c r="J118" s="9">
        <v>0.68</v>
      </c>
      <c r="K118" s="9">
        <v>0.52</v>
      </c>
      <c r="L118" s="9">
        <v>0</v>
      </c>
      <c r="M118" s="9">
        <v>0.84</v>
      </c>
      <c r="N118" s="9">
        <v>223</v>
      </c>
      <c r="O118" s="9">
        <v>224</v>
      </c>
      <c r="P118" s="9">
        <v>234</v>
      </c>
      <c r="Q118" s="9">
        <v>90</v>
      </c>
      <c r="R118" s="9">
        <v>16</v>
      </c>
      <c r="S118" s="9">
        <v>12</v>
      </c>
      <c r="T118" s="9">
        <v>0</v>
      </c>
      <c r="U118" s="10">
        <v>14</v>
      </c>
    </row>
    <row r="119" spans="1:21" x14ac:dyDescent="0.2">
      <c r="A119" s="22">
        <v>7</v>
      </c>
      <c r="B119" s="9" t="s">
        <v>295</v>
      </c>
      <c r="C119" s="9">
        <v>153</v>
      </c>
      <c r="D119" s="9">
        <v>0</v>
      </c>
      <c r="E119" s="9">
        <v>85</v>
      </c>
      <c r="F119" s="9">
        <v>0</v>
      </c>
      <c r="G119" s="9">
        <v>0</v>
      </c>
      <c r="H119" s="9">
        <v>0</v>
      </c>
      <c r="I119" s="9">
        <v>0</v>
      </c>
      <c r="J119" s="9">
        <v>0.71</v>
      </c>
      <c r="K119" s="9">
        <v>0.54</v>
      </c>
      <c r="L119" s="9">
        <v>0</v>
      </c>
      <c r="M119" s="9">
        <v>0.88</v>
      </c>
      <c r="N119" s="9">
        <v>223</v>
      </c>
      <c r="O119" s="9">
        <v>224</v>
      </c>
      <c r="P119" s="9">
        <v>234</v>
      </c>
      <c r="Q119" s="9">
        <v>95</v>
      </c>
      <c r="R119" s="9">
        <v>16</v>
      </c>
      <c r="S119" s="9">
        <v>12</v>
      </c>
      <c r="T119" s="9">
        <v>0</v>
      </c>
      <c r="U119" s="10">
        <v>14</v>
      </c>
    </row>
    <row r="120" spans="1:21" x14ac:dyDescent="0.2">
      <c r="A120" s="22">
        <v>8</v>
      </c>
      <c r="B120" s="9" t="s">
        <v>296</v>
      </c>
      <c r="C120" s="9">
        <v>162</v>
      </c>
      <c r="D120" s="9">
        <v>0</v>
      </c>
      <c r="E120" s="9">
        <v>90</v>
      </c>
      <c r="F120" s="9">
        <v>0</v>
      </c>
      <c r="G120" s="9">
        <v>0</v>
      </c>
      <c r="H120" s="9">
        <v>0</v>
      </c>
      <c r="I120" s="9">
        <v>0</v>
      </c>
      <c r="J120" s="9">
        <v>0.74</v>
      </c>
      <c r="K120" s="9">
        <v>0.56000000000000005</v>
      </c>
      <c r="L120" s="9">
        <v>0</v>
      </c>
      <c r="M120" s="9">
        <v>0.92</v>
      </c>
      <c r="N120" s="9">
        <v>223</v>
      </c>
      <c r="O120" s="9">
        <v>224</v>
      </c>
      <c r="P120" s="9">
        <v>234</v>
      </c>
      <c r="Q120" s="9">
        <v>100</v>
      </c>
      <c r="R120" s="9">
        <v>16</v>
      </c>
      <c r="S120" s="9">
        <v>12</v>
      </c>
      <c r="T120" s="9">
        <v>0</v>
      </c>
      <c r="U120" s="10">
        <v>14</v>
      </c>
    </row>
    <row r="121" spans="1:21" x14ac:dyDescent="0.2">
      <c r="A121" s="22">
        <v>9</v>
      </c>
      <c r="B121" s="9" t="s">
        <v>297</v>
      </c>
      <c r="C121" s="9">
        <v>171</v>
      </c>
      <c r="D121" s="9">
        <v>0</v>
      </c>
      <c r="E121" s="9">
        <v>95</v>
      </c>
      <c r="F121" s="9">
        <v>0</v>
      </c>
      <c r="G121" s="9">
        <v>0</v>
      </c>
      <c r="H121" s="9">
        <v>0</v>
      </c>
      <c r="I121" s="9">
        <v>0</v>
      </c>
      <c r="J121" s="9">
        <v>0.77</v>
      </c>
      <c r="K121" s="9">
        <v>0.57999999999999996</v>
      </c>
      <c r="L121" s="9">
        <v>0</v>
      </c>
      <c r="M121" s="9">
        <v>0.96</v>
      </c>
      <c r="N121" s="9">
        <v>223</v>
      </c>
      <c r="O121" s="9">
        <v>224</v>
      </c>
      <c r="P121" s="9">
        <v>234</v>
      </c>
      <c r="Q121" s="9">
        <v>105</v>
      </c>
      <c r="R121" s="9">
        <v>16</v>
      </c>
      <c r="S121" s="9">
        <v>12</v>
      </c>
      <c r="T121" s="9">
        <v>0</v>
      </c>
      <c r="U121" s="10">
        <v>14</v>
      </c>
    </row>
    <row r="122" spans="1:21" ht="13.5" thickBot="1" x14ac:dyDescent="0.25">
      <c r="A122" s="23">
        <v>10</v>
      </c>
      <c r="B122" s="9" t="s">
        <v>298</v>
      </c>
      <c r="C122" s="9">
        <v>180</v>
      </c>
      <c r="D122" s="12">
        <v>0</v>
      </c>
      <c r="E122" s="9">
        <v>100</v>
      </c>
      <c r="F122" s="12">
        <v>0</v>
      </c>
      <c r="G122" s="12">
        <v>0</v>
      </c>
      <c r="H122" s="12">
        <v>0</v>
      </c>
      <c r="I122" s="12">
        <v>0</v>
      </c>
      <c r="J122" s="12">
        <v>0.8</v>
      </c>
      <c r="K122" s="12">
        <v>0.6</v>
      </c>
      <c r="L122" s="12">
        <v>0</v>
      </c>
      <c r="M122" s="16">
        <v>1</v>
      </c>
      <c r="N122" s="12">
        <v>223</v>
      </c>
      <c r="O122" s="12">
        <v>224</v>
      </c>
      <c r="P122" s="12">
        <v>234</v>
      </c>
      <c r="Q122" s="9">
        <v>110</v>
      </c>
      <c r="R122" s="12">
        <v>16</v>
      </c>
      <c r="S122" s="12">
        <v>12</v>
      </c>
      <c r="T122" s="12">
        <v>0</v>
      </c>
      <c r="U122" s="13">
        <v>14</v>
      </c>
    </row>
    <row r="123" spans="1:21" x14ac:dyDescent="0.2">
      <c r="A123" s="29">
        <v>0</v>
      </c>
      <c r="B123" s="5" t="s">
        <v>147</v>
      </c>
      <c r="C123" s="5">
        <v>98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0.45</v>
      </c>
      <c r="K123" s="5">
        <v>0.15</v>
      </c>
      <c r="L123" s="5">
        <v>0</v>
      </c>
      <c r="M123" s="5">
        <v>0.33</v>
      </c>
      <c r="N123" s="5">
        <v>223</v>
      </c>
      <c r="O123" s="5">
        <v>224</v>
      </c>
      <c r="P123" s="9">
        <v>234</v>
      </c>
      <c r="Q123" s="5">
        <v>75</v>
      </c>
      <c r="R123" s="6">
        <v>9</v>
      </c>
      <c r="S123" s="6">
        <v>8</v>
      </c>
      <c r="T123" s="6">
        <v>0</v>
      </c>
      <c r="U123" s="7">
        <v>0</v>
      </c>
    </row>
    <row r="124" spans="1:21" x14ac:dyDescent="0.2">
      <c r="A124" s="22">
        <v>1</v>
      </c>
      <c r="B124" s="9" t="s">
        <v>299</v>
      </c>
      <c r="C124" s="9">
        <v>107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0.47</v>
      </c>
      <c r="K124" s="9">
        <v>0.17</v>
      </c>
      <c r="L124" s="9">
        <v>0</v>
      </c>
      <c r="M124" s="9">
        <v>0.35</v>
      </c>
      <c r="N124" s="9">
        <v>223</v>
      </c>
      <c r="O124" s="9">
        <v>224</v>
      </c>
      <c r="P124" s="9">
        <v>234</v>
      </c>
      <c r="Q124" s="9">
        <v>80</v>
      </c>
      <c r="R124" s="9">
        <v>9</v>
      </c>
      <c r="S124" s="9">
        <v>8</v>
      </c>
      <c r="T124" s="9">
        <v>0</v>
      </c>
      <c r="U124" s="10">
        <v>0</v>
      </c>
    </row>
    <row r="125" spans="1:21" x14ac:dyDescent="0.2">
      <c r="A125" s="22">
        <v>2</v>
      </c>
      <c r="B125" s="9" t="s">
        <v>300</v>
      </c>
      <c r="C125" s="9">
        <v>116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0.49</v>
      </c>
      <c r="K125" s="9">
        <v>0.19</v>
      </c>
      <c r="L125" s="9">
        <v>0</v>
      </c>
      <c r="M125" s="9">
        <v>0.37</v>
      </c>
      <c r="N125" s="9">
        <v>223</v>
      </c>
      <c r="O125" s="9">
        <v>224</v>
      </c>
      <c r="P125" s="9">
        <v>234</v>
      </c>
      <c r="Q125" s="9">
        <v>85</v>
      </c>
      <c r="R125" s="9">
        <v>9</v>
      </c>
      <c r="S125" s="9">
        <v>8</v>
      </c>
      <c r="T125" s="9">
        <v>0</v>
      </c>
      <c r="U125" s="10">
        <v>0</v>
      </c>
    </row>
    <row r="126" spans="1:21" x14ac:dyDescent="0.2">
      <c r="A126" s="22">
        <v>3</v>
      </c>
      <c r="B126" s="9" t="s">
        <v>301</v>
      </c>
      <c r="C126" s="9">
        <v>125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0.51</v>
      </c>
      <c r="K126" s="9">
        <v>0.21</v>
      </c>
      <c r="L126" s="9">
        <v>0</v>
      </c>
      <c r="M126" s="9">
        <v>0.39</v>
      </c>
      <c r="N126" s="9">
        <v>223</v>
      </c>
      <c r="O126" s="9">
        <v>224</v>
      </c>
      <c r="P126" s="9">
        <v>234</v>
      </c>
      <c r="Q126" s="9">
        <v>90</v>
      </c>
      <c r="R126" s="9">
        <v>9</v>
      </c>
      <c r="S126" s="9">
        <v>8</v>
      </c>
      <c r="T126" s="9">
        <v>0</v>
      </c>
      <c r="U126" s="10">
        <v>0</v>
      </c>
    </row>
    <row r="127" spans="1:21" x14ac:dyDescent="0.2">
      <c r="A127" s="22">
        <v>4</v>
      </c>
      <c r="B127" s="9" t="s">
        <v>302</v>
      </c>
      <c r="C127" s="9">
        <v>134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0.53</v>
      </c>
      <c r="K127" s="9">
        <v>0.23</v>
      </c>
      <c r="L127" s="9">
        <v>0</v>
      </c>
      <c r="M127" s="9">
        <v>0.41</v>
      </c>
      <c r="N127" s="9">
        <v>223</v>
      </c>
      <c r="O127" s="9">
        <v>224</v>
      </c>
      <c r="P127" s="9">
        <v>234</v>
      </c>
      <c r="Q127" s="9">
        <v>95</v>
      </c>
      <c r="R127" s="9">
        <v>9</v>
      </c>
      <c r="S127" s="9">
        <v>8</v>
      </c>
      <c r="T127" s="9">
        <v>0</v>
      </c>
      <c r="U127" s="10">
        <v>0</v>
      </c>
    </row>
    <row r="128" spans="1:21" x14ac:dyDescent="0.2">
      <c r="A128" s="22">
        <v>5</v>
      </c>
      <c r="B128" s="9" t="s">
        <v>303</v>
      </c>
      <c r="C128" s="9">
        <v>143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0.55000000000000004</v>
      </c>
      <c r="K128" s="9">
        <v>0.25</v>
      </c>
      <c r="L128" s="9">
        <v>0</v>
      </c>
      <c r="M128" s="9">
        <v>0.44</v>
      </c>
      <c r="N128" s="9">
        <v>223</v>
      </c>
      <c r="O128" s="9">
        <v>224</v>
      </c>
      <c r="P128" s="9">
        <v>234</v>
      </c>
      <c r="Q128" s="9">
        <v>100</v>
      </c>
      <c r="R128" s="9">
        <v>9</v>
      </c>
      <c r="S128" s="9">
        <v>8</v>
      </c>
      <c r="T128" s="9">
        <v>0</v>
      </c>
      <c r="U128" s="10">
        <v>0</v>
      </c>
    </row>
    <row r="129" spans="1:21" x14ac:dyDescent="0.2">
      <c r="A129" s="22">
        <v>6</v>
      </c>
      <c r="B129" s="9" t="s">
        <v>304</v>
      </c>
      <c r="C129" s="9">
        <v>152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0.56999999999999995</v>
      </c>
      <c r="K129" s="9">
        <v>0.27</v>
      </c>
      <c r="L129" s="9">
        <v>0</v>
      </c>
      <c r="M129" s="9">
        <v>0.46</v>
      </c>
      <c r="N129" s="9">
        <v>223</v>
      </c>
      <c r="O129" s="9">
        <v>224</v>
      </c>
      <c r="P129" s="9">
        <v>234</v>
      </c>
      <c r="Q129" s="9">
        <v>105</v>
      </c>
      <c r="R129" s="9">
        <v>9</v>
      </c>
      <c r="S129" s="9">
        <v>8</v>
      </c>
      <c r="T129" s="9">
        <v>0</v>
      </c>
      <c r="U129" s="10">
        <v>0</v>
      </c>
    </row>
    <row r="130" spans="1:21" x14ac:dyDescent="0.2">
      <c r="A130" s="22">
        <v>7</v>
      </c>
      <c r="B130" s="9" t="s">
        <v>305</v>
      </c>
      <c r="C130" s="9">
        <v>161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0.59</v>
      </c>
      <c r="K130" s="9">
        <v>0.28999999999999998</v>
      </c>
      <c r="L130" s="9">
        <v>0</v>
      </c>
      <c r="M130" s="9">
        <v>0.48</v>
      </c>
      <c r="N130" s="9">
        <v>223</v>
      </c>
      <c r="O130" s="9">
        <v>224</v>
      </c>
      <c r="P130" s="9">
        <v>234</v>
      </c>
      <c r="Q130" s="9">
        <v>110</v>
      </c>
      <c r="R130" s="9">
        <v>9</v>
      </c>
      <c r="S130" s="9">
        <v>8</v>
      </c>
      <c r="T130" s="9">
        <v>0</v>
      </c>
      <c r="U130" s="10">
        <v>0</v>
      </c>
    </row>
    <row r="131" spans="1:21" x14ac:dyDescent="0.2">
      <c r="A131" s="22">
        <v>8</v>
      </c>
      <c r="B131" s="9" t="s">
        <v>306</v>
      </c>
      <c r="C131" s="9">
        <v>170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0.61</v>
      </c>
      <c r="K131" s="9">
        <v>0.31</v>
      </c>
      <c r="L131" s="9">
        <v>0</v>
      </c>
      <c r="M131" s="9">
        <v>0.5</v>
      </c>
      <c r="N131" s="9">
        <v>223</v>
      </c>
      <c r="O131" s="9">
        <v>224</v>
      </c>
      <c r="P131" s="9">
        <v>234</v>
      </c>
      <c r="Q131" s="9">
        <v>115</v>
      </c>
      <c r="R131" s="9">
        <v>9</v>
      </c>
      <c r="S131" s="9">
        <v>8</v>
      </c>
      <c r="T131" s="9">
        <v>0</v>
      </c>
      <c r="U131" s="10">
        <v>0</v>
      </c>
    </row>
    <row r="132" spans="1:21" x14ac:dyDescent="0.2">
      <c r="A132" s="22">
        <v>9</v>
      </c>
      <c r="B132" s="9" t="s">
        <v>307</v>
      </c>
      <c r="C132" s="9">
        <v>179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0.63</v>
      </c>
      <c r="K132" s="9">
        <v>0.33</v>
      </c>
      <c r="L132" s="9">
        <v>0</v>
      </c>
      <c r="M132" s="9">
        <v>0.52</v>
      </c>
      <c r="N132" s="9">
        <v>223</v>
      </c>
      <c r="O132" s="9">
        <v>224</v>
      </c>
      <c r="P132" s="9">
        <v>234</v>
      </c>
      <c r="Q132" s="9">
        <v>120</v>
      </c>
      <c r="R132" s="9">
        <v>9</v>
      </c>
      <c r="S132" s="9">
        <v>8</v>
      </c>
      <c r="T132" s="9">
        <v>0</v>
      </c>
      <c r="U132" s="10">
        <v>0</v>
      </c>
    </row>
    <row r="133" spans="1:21" ht="13.5" thickBot="1" x14ac:dyDescent="0.25">
      <c r="A133" s="23">
        <v>10</v>
      </c>
      <c r="B133" s="9" t="s">
        <v>308</v>
      </c>
      <c r="C133" s="9">
        <v>196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0.65</v>
      </c>
      <c r="K133" s="12">
        <v>0.35</v>
      </c>
      <c r="L133" s="12">
        <v>0</v>
      </c>
      <c r="M133" s="12">
        <v>0.55000000000000004</v>
      </c>
      <c r="N133" s="12">
        <v>223</v>
      </c>
      <c r="O133" s="12">
        <v>224</v>
      </c>
      <c r="P133" s="12">
        <v>234</v>
      </c>
      <c r="Q133" s="9">
        <v>125</v>
      </c>
      <c r="R133" s="12">
        <v>9</v>
      </c>
      <c r="S133" s="12">
        <v>8</v>
      </c>
      <c r="T133" s="12">
        <v>0</v>
      </c>
      <c r="U133" s="13">
        <v>0</v>
      </c>
    </row>
    <row r="134" spans="1:21" x14ac:dyDescent="0.2">
      <c r="A134" s="29">
        <v>0</v>
      </c>
      <c r="B134" s="5" t="s">
        <v>148</v>
      </c>
      <c r="C134" s="5">
        <v>105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0.6</v>
      </c>
      <c r="K134" s="5">
        <v>0.19</v>
      </c>
      <c r="L134" s="5">
        <v>0</v>
      </c>
      <c r="M134" s="5">
        <v>0.43</v>
      </c>
      <c r="N134" s="5">
        <v>223</v>
      </c>
      <c r="O134" s="5">
        <v>224</v>
      </c>
      <c r="P134" s="9">
        <v>234</v>
      </c>
      <c r="Q134" s="5">
        <v>60</v>
      </c>
      <c r="R134" s="6">
        <v>16</v>
      </c>
      <c r="S134" s="6">
        <v>10</v>
      </c>
      <c r="T134" s="6">
        <v>0</v>
      </c>
      <c r="U134" s="7">
        <v>0</v>
      </c>
    </row>
    <row r="135" spans="1:21" x14ac:dyDescent="0.2">
      <c r="A135" s="22">
        <v>1</v>
      </c>
      <c r="B135" s="9" t="s">
        <v>309</v>
      </c>
      <c r="C135" s="9">
        <v>115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0.64</v>
      </c>
      <c r="K135" s="9">
        <v>0.2</v>
      </c>
      <c r="L135" s="9">
        <v>0</v>
      </c>
      <c r="M135" s="9">
        <v>0.46</v>
      </c>
      <c r="N135" s="9">
        <v>223</v>
      </c>
      <c r="O135" s="9">
        <v>224</v>
      </c>
      <c r="P135" s="9">
        <v>234</v>
      </c>
      <c r="Q135" s="9">
        <v>66</v>
      </c>
      <c r="R135" s="9">
        <v>16</v>
      </c>
      <c r="S135" s="9">
        <v>10</v>
      </c>
      <c r="T135" s="9">
        <v>0</v>
      </c>
      <c r="U135" s="10">
        <v>0</v>
      </c>
    </row>
    <row r="136" spans="1:21" x14ac:dyDescent="0.2">
      <c r="A136" s="22">
        <v>2</v>
      </c>
      <c r="B136" s="9" t="s">
        <v>310</v>
      </c>
      <c r="C136" s="9">
        <v>125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0.68</v>
      </c>
      <c r="K136" s="9">
        <v>0.21</v>
      </c>
      <c r="L136" s="9">
        <v>0</v>
      </c>
      <c r="M136" s="9">
        <v>0.48</v>
      </c>
      <c r="N136" s="9">
        <v>223</v>
      </c>
      <c r="O136" s="9">
        <v>224</v>
      </c>
      <c r="P136" s="9">
        <v>234</v>
      </c>
      <c r="Q136" s="9">
        <v>72</v>
      </c>
      <c r="R136" s="9">
        <v>16</v>
      </c>
      <c r="S136" s="9">
        <v>10</v>
      </c>
      <c r="T136" s="9">
        <v>0</v>
      </c>
      <c r="U136" s="10">
        <v>0</v>
      </c>
    </row>
    <row r="137" spans="1:21" x14ac:dyDescent="0.2">
      <c r="A137" s="22">
        <v>3</v>
      </c>
      <c r="B137" s="9" t="s">
        <v>311</v>
      </c>
      <c r="C137" s="9">
        <v>135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0.72</v>
      </c>
      <c r="K137" s="9">
        <v>0.22</v>
      </c>
      <c r="L137" s="9">
        <v>0</v>
      </c>
      <c r="M137" s="9">
        <v>0.51</v>
      </c>
      <c r="N137" s="9">
        <v>223</v>
      </c>
      <c r="O137" s="9">
        <v>224</v>
      </c>
      <c r="P137" s="9">
        <v>234</v>
      </c>
      <c r="Q137" s="9">
        <v>78</v>
      </c>
      <c r="R137" s="9">
        <v>16</v>
      </c>
      <c r="S137" s="9">
        <v>10</v>
      </c>
      <c r="T137" s="9">
        <v>0</v>
      </c>
      <c r="U137" s="10">
        <v>0</v>
      </c>
    </row>
    <row r="138" spans="1:21" x14ac:dyDescent="0.2">
      <c r="A138" s="22">
        <v>4</v>
      </c>
      <c r="B138" s="9" t="s">
        <v>312</v>
      </c>
      <c r="C138" s="9">
        <v>145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0.76</v>
      </c>
      <c r="K138" s="9">
        <v>0.23</v>
      </c>
      <c r="L138" s="9">
        <v>0</v>
      </c>
      <c r="M138" s="9">
        <v>0.54</v>
      </c>
      <c r="N138" s="9">
        <v>223</v>
      </c>
      <c r="O138" s="9">
        <v>224</v>
      </c>
      <c r="P138" s="9">
        <v>234</v>
      </c>
      <c r="Q138" s="9">
        <v>84</v>
      </c>
      <c r="R138" s="9">
        <v>16</v>
      </c>
      <c r="S138" s="9">
        <v>10</v>
      </c>
      <c r="T138" s="9">
        <v>0</v>
      </c>
      <c r="U138" s="10">
        <v>0</v>
      </c>
    </row>
    <row r="139" spans="1:21" x14ac:dyDescent="0.2">
      <c r="A139" s="22">
        <v>5</v>
      </c>
      <c r="B139" s="9" t="s">
        <v>313</v>
      </c>
      <c r="C139" s="9">
        <v>155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0.8</v>
      </c>
      <c r="K139" s="9">
        <v>0.24</v>
      </c>
      <c r="L139" s="9">
        <v>0</v>
      </c>
      <c r="M139" s="9">
        <v>0.56999999999999995</v>
      </c>
      <c r="N139" s="9">
        <v>223</v>
      </c>
      <c r="O139" s="9">
        <v>224</v>
      </c>
      <c r="P139" s="9">
        <v>234</v>
      </c>
      <c r="Q139" s="9">
        <v>90</v>
      </c>
      <c r="R139" s="9">
        <v>16</v>
      </c>
      <c r="S139" s="9">
        <v>10</v>
      </c>
      <c r="T139" s="9">
        <v>0</v>
      </c>
      <c r="U139" s="10">
        <v>0</v>
      </c>
    </row>
    <row r="140" spans="1:21" x14ac:dyDescent="0.2">
      <c r="A140" s="22">
        <v>6</v>
      </c>
      <c r="B140" s="9" t="s">
        <v>314</v>
      </c>
      <c r="C140" s="9">
        <v>165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0.84</v>
      </c>
      <c r="K140" s="9">
        <v>0.25</v>
      </c>
      <c r="L140" s="9">
        <v>0</v>
      </c>
      <c r="M140" s="9">
        <v>0.59</v>
      </c>
      <c r="N140" s="9">
        <v>223</v>
      </c>
      <c r="O140" s="9">
        <v>224</v>
      </c>
      <c r="P140" s="9">
        <v>234</v>
      </c>
      <c r="Q140" s="9">
        <v>96</v>
      </c>
      <c r="R140" s="9">
        <v>16</v>
      </c>
      <c r="S140" s="9">
        <v>10</v>
      </c>
      <c r="T140" s="9">
        <v>0</v>
      </c>
      <c r="U140" s="10">
        <v>0</v>
      </c>
    </row>
    <row r="141" spans="1:21" x14ac:dyDescent="0.2">
      <c r="A141" s="22">
        <v>7</v>
      </c>
      <c r="B141" s="9" t="s">
        <v>315</v>
      </c>
      <c r="C141" s="9">
        <v>175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0.88</v>
      </c>
      <c r="K141" s="9">
        <v>0.26</v>
      </c>
      <c r="L141" s="9">
        <v>0</v>
      </c>
      <c r="M141" s="9">
        <v>0.62</v>
      </c>
      <c r="N141" s="9">
        <v>223</v>
      </c>
      <c r="O141" s="9">
        <v>224</v>
      </c>
      <c r="P141" s="9">
        <v>234</v>
      </c>
      <c r="Q141" s="9">
        <v>102</v>
      </c>
      <c r="R141" s="9">
        <v>16</v>
      </c>
      <c r="S141" s="9">
        <v>10</v>
      </c>
      <c r="T141" s="9">
        <v>0</v>
      </c>
      <c r="U141" s="10">
        <v>0</v>
      </c>
    </row>
    <row r="142" spans="1:21" x14ac:dyDescent="0.2">
      <c r="A142" s="22">
        <v>8</v>
      </c>
      <c r="B142" s="9" t="s">
        <v>316</v>
      </c>
      <c r="C142" s="9">
        <v>185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0.92</v>
      </c>
      <c r="K142" s="9">
        <v>0.27</v>
      </c>
      <c r="L142" s="9">
        <v>0</v>
      </c>
      <c r="M142" s="9">
        <v>0.65</v>
      </c>
      <c r="N142" s="9">
        <v>223</v>
      </c>
      <c r="O142" s="9">
        <v>224</v>
      </c>
      <c r="P142" s="9">
        <v>234</v>
      </c>
      <c r="Q142" s="9">
        <v>108</v>
      </c>
      <c r="R142" s="9">
        <v>16</v>
      </c>
      <c r="S142" s="9">
        <v>10</v>
      </c>
      <c r="T142" s="9">
        <v>0</v>
      </c>
      <c r="U142" s="10">
        <v>0</v>
      </c>
    </row>
    <row r="143" spans="1:21" x14ac:dyDescent="0.2">
      <c r="A143" s="22">
        <v>9</v>
      </c>
      <c r="B143" s="9" t="s">
        <v>317</v>
      </c>
      <c r="C143" s="9">
        <v>195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0.96</v>
      </c>
      <c r="K143" s="9">
        <v>0.28000000000000003</v>
      </c>
      <c r="L143" s="9">
        <v>0</v>
      </c>
      <c r="M143" s="9">
        <v>0.68</v>
      </c>
      <c r="N143" s="9">
        <v>223</v>
      </c>
      <c r="O143" s="9">
        <v>224</v>
      </c>
      <c r="P143" s="9">
        <v>234</v>
      </c>
      <c r="Q143" s="9">
        <v>114</v>
      </c>
      <c r="R143" s="9">
        <v>16</v>
      </c>
      <c r="S143" s="9">
        <v>10</v>
      </c>
      <c r="T143" s="9">
        <v>0</v>
      </c>
      <c r="U143" s="10">
        <v>0</v>
      </c>
    </row>
    <row r="144" spans="1:21" ht="13.5" thickBot="1" x14ac:dyDescent="0.25">
      <c r="A144" s="23">
        <v>10</v>
      </c>
      <c r="B144" s="9" t="s">
        <v>318</v>
      </c>
      <c r="C144" s="9">
        <v>210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6">
        <v>1</v>
      </c>
      <c r="K144" s="12">
        <v>0.28999999999999998</v>
      </c>
      <c r="L144" s="12">
        <v>0</v>
      </c>
      <c r="M144" s="12">
        <v>0.7</v>
      </c>
      <c r="N144" s="12">
        <v>223</v>
      </c>
      <c r="O144" s="12">
        <v>224</v>
      </c>
      <c r="P144" s="12">
        <v>234</v>
      </c>
      <c r="Q144" s="9">
        <v>120</v>
      </c>
      <c r="R144" s="12">
        <v>16</v>
      </c>
      <c r="S144" s="12">
        <v>10</v>
      </c>
      <c r="T144" s="12">
        <v>0</v>
      </c>
      <c r="U144" s="13">
        <v>0</v>
      </c>
    </row>
    <row r="145" spans="1:21" x14ac:dyDescent="0.2">
      <c r="A145" s="29">
        <v>0</v>
      </c>
      <c r="B145" s="5" t="s">
        <v>149</v>
      </c>
      <c r="C145" s="5">
        <v>0</v>
      </c>
      <c r="D145" s="5">
        <v>0</v>
      </c>
      <c r="E145" s="5">
        <v>30</v>
      </c>
      <c r="F145" s="5">
        <v>0</v>
      </c>
      <c r="G145" s="5">
        <v>0</v>
      </c>
      <c r="H145" s="5">
        <v>2</v>
      </c>
      <c r="I145" s="5">
        <v>0</v>
      </c>
      <c r="J145" s="5">
        <v>0</v>
      </c>
      <c r="K145" s="5">
        <v>0</v>
      </c>
      <c r="L145" s="5">
        <v>0</v>
      </c>
      <c r="M145" s="18">
        <v>1</v>
      </c>
      <c r="N145" s="5">
        <v>224</v>
      </c>
      <c r="O145" s="5">
        <v>223</v>
      </c>
      <c r="P145" s="9">
        <v>234</v>
      </c>
      <c r="Q145" s="5">
        <v>30</v>
      </c>
      <c r="R145" s="6">
        <v>0</v>
      </c>
      <c r="S145" s="6">
        <v>0</v>
      </c>
      <c r="T145" s="6">
        <v>0</v>
      </c>
      <c r="U145" s="7">
        <v>20</v>
      </c>
    </row>
    <row r="146" spans="1:21" x14ac:dyDescent="0.2">
      <c r="A146" s="22">
        <v>1</v>
      </c>
      <c r="B146" s="9" t="s">
        <v>319</v>
      </c>
      <c r="C146" s="9">
        <v>0</v>
      </c>
      <c r="D146" s="9">
        <v>0</v>
      </c>
      <c r="E146" s="9">
        <v>33</v>
      </c>
      <c r="F146" s="9">
        <v>0</v>
      </c>
      <c r="G146" s="9">
        <v>0</v>
      </c>
      <c r="H146" s="9">
        <v>2</v>
      </c>
      <c r="I146" s="9">
        <v>0</v>
      </c>
      <c r="J146" s="9">
        <v>0</v>
      </c>
      <c r="K146" s="9">
        <v>0</v>
      </c>
      <c r="L146" s="9">
        <v>0</v>
      </c>
      <c r="M146" s="15">
        <v>1.06</v>
      </c>
      <c r="N146" s="9">
        <v>224</v>
      </c>
      <c r="O146" s="9">
        <v>223</v>
      </c>
      <c r="P146" s="9">
        <v>234</v>
      </c>
      <c r="Q146" s="9">
        <v>33</v>
      </c>
      <c r="R146" s="9">
        <v>0</v>
      </c>
      <c r="S146" s="9">
        <v>0</v>
      </c>
      <c r="T146" s="9">
        <v>0</v>
      </c>
      <c r="U146" s="10">
        <v>20</v>
      </c>
    </row>
    <row r="147" spans="1:21" x14ac:dyDescent="0.2">
      <c r="A147" s="22">
        <v>2</v>
      </c>
      <c r="B147" s="9" t="s">
        <v>320</v>
      </c>
      <c r="C147" s="9">
        <v>0</v>
      </c>
      <c r="D147" s="9">
        <v>0</v>
      </c>
      <c r="E147" s="9">
        <v>36</v>
      </c>
      <c r="F147" s="9">
        <v>0</v>
      </c>
      <c r="G147" s="9">
        <v>0</v>
      </c>
      <c r="H147" s="9">
        <v>2</v>
      </c>
      <c r="I147" s="9">
        <v>0</v>
      </c>
      <c r="J147" s="9">
        <v>0</v>
      </c>
      <c r="K147" s="9">
        <v>0</v>
      </c>
      <c r="L147" s="9">
        <v>0</v>
      </c>
      <c r="M147" s="15">
        <v>1.1200000000000001</v>
      </c>
      <c r="N147" s="9">
        <v>224</v>
      </c>
      <c r="O147" s="9">
        <v>223</v>
      </c>
      <c r="P147" s="9">
        <v>234</v>
      </c>
      <c r="Q147" s="9">
        <v>36</v>
      </c>
      <c r="R147" s="9">
        <v>0</v>
      </c>
      <c r="S147" s="9">
        <v>0</v>
      </c>
      <c r="T147" s="9">
        <v>0</v>
      </c>
      <c r="U147" s="10">
        <v>20</v>
      </c>
    </row>
    <row r="148" spans="1:21" x14ac:dyDescent="0.2">
      <c r="A148" s="22">
        <v>3</v>
      </c>
      <c r="B148" s="9" t="s">
        <v>321</v>
      </c>
      <c r="C148" s="9">
        <v>0</v>
      </c>
      <c r="D148" s="9">
        <v>0</v>
      </c>
      <c r="E148" s="9">
        <v>39</v>
      </c>
      <c r="F148" s="9">
        <v>0</v>
      </c>
      <c r="G148" s="9">
        <v>0</v>
      </c>
      <c r="H148" s="9">
        <v>2</v>
      </c>
      <c r="I148" s="9">
        <v>0</v>
      </c>
      <c r="J148" s="9">
        <v>0</v>
      </c>
      <c r="K148" s="9">
        <v>0</v>
      </c>
      <c r="L148" s="9">
        <v>0</v>
      </c>
      <c r="M148" s="15">
        <v>1.18</v>
      </c>
      <c r="N148" s="9">
        <v>224</v>
      </c>
      <c r="O148" s="9">
        <v>223</v>
      </c>
      <c r="P148" s="9">
        <v>234</v>
      </c>
      <c r="Q148" s="9">
        <v>39</v>
      </c>
      <c r="R148" s="9">
        <v>0</v>
      </c>
      <c r="S148" s="9">
        <v>0</v>
      </c>
      <c r="T148" s="9">
        <v>0</v>
      </c>
      <c r="U148" s="10">
        <v>20</v>
      </c>
    </row>
    <row r="149" spans="1:21" x14ac:dyDescent="0.2">
      <c r="A149" s="22">
        <v>4</v>
      </c>
      <c r="B149" s="9" t="s">
        <v>322</v>
      </c>
      <c r="C149" s="9">
        <v>0</v>
      </c>
      <c r="D149" s="9">
        <v>0</v>
      </c>
      <c r="E149" s="9">
        <v>42</v>
      </c>
      <c r="F149" s="9">
        <v>0</v>
      </c>
      <c r="G149" s="9">
        <v>0</v>
      </c>
      <c r="H149" s="9">
        <v>2</v>
      </c>
      <c r="I149" s="9">
        <v>0</v>
      </c>
      <c r="J149" s="9">
        <v>0</v>
      </c>
      <c r="K149" s="9">
        <v>0</v>
      </c>
      <c r="L149" s="9">
        <v>0</v>
      </c>
      <c r="M149" s="15">
        <v>1.24</v>
      </c>
      <c r="N149" s="9">
        <v>224</v>
      </c>
      <c r="O149" s="9">
        <v>223</v>
      </c>
      <c r="P149" s="9">
        <v>234</v>
      </c>
      <c r="Q149" s="9">
        <v>42</v>
      </c>
      <c r="R149" s="9">
        <v>0</v>
      </c>
      <c r="S149" s="9">
        <v>0</v>
      </c>
      <c r="T149" s="9">
        <v>0</v>
      </c>
      <c r="U149" s="10">
        <v>20</v>
      </c>
    </row>
    <row r="150" spans="1:21" x14ac:dyDescent="0.2">
      <c r="A150" s="22">
        <v>5</v>
      </c>
      <c r="B150" s="9" t="s">
        <v>323</v>
      </c>
      <c r="C150" s="9">
        <v>0</v>
      </c>
      <c r="D150" s="9">
        <v>0</v>
      </c>
      <c r="E150" s="9">
        <v>45</v>
      </c>
      <c r="F150" s="9">
        <v>0</v>
      </c>
      <c r="G150" s="9">
        <v>0</v>
      </c>
      <c r="H150" s="9">
        <v>2</v>
      </c>
      <c r="I150" s="9">
        <v>0</v>
      </c>
      <c r="J150" s="9">
        <v>0</v>
      </c>
      <c r="K150" s="9">
        <v>0</v>
      </c>
      <c r="L150" s="9">
        <v>0</v>
      </c>
      <c r="M150" s="15">
        <v>1.3</v>
      </c>
      <c r="N150" s="9">
        <v>224</v>
      </c>
      <c r="O150" s="9">
        <v>223</v>
      </c>
      <c r="P150" s="9">
        <v>234</v>
      </c>
      <c r="Q150" s="9">
        <v>45</v>
      </c>
      <c r="R150" s="9">
        <v>0</v>
      </c>
      <c r="S150" s="9">
        <v>0</v>
      </c>
      <c r="T150" s="9">
        <v>0</v>
      </c>
      <c r="U150" s="10">
        <v>20</v>
      </c>
    </row>
    <row r="151" spans="1:21" x14ac:dyDescent="0.2">
      <c r="A151" s="22">
        <v>6</v>
      </c>
      <c r="B151" s="9" t="s">
        <v>324</v>
      </c>
      <c r="C151" s="9">
        <v>0</v>
      </c>
      <c r="D151" s="9">
        <v>0</v>
      </c>
      <c r="E151" s="9">
        <v>48</v>
      </c>
      <c r="F151" s="9">
        <v>0</v>
      </c>
      <c r="G151" s="9">
        <v>0</v>
      </c>
      <c r="H151" s="9">
        <v>2</v>
      </c>
      <c r="I151" s="9">
        <v>0</v>
      </c>
      <c r="J151" s="9">
        <v>0</v>
      </c>
      <c r="K151" s="9">
        <v>0</v>
      </c>
      <c r="L151" s="9">
        <v>0</v>
      </c>
      <c r="M151" s="15">
        <v>1.36</v>
      </c>
      <c r="N151" s="9">
        <v>224</v>
      </c>
      <c r="O151" s="9">
        <v>223</v>
      </c>
      <c r="P151" s="9">
        <v>234</v>
      </c>
      <c r="Q151" s="9">
        <v>48</v>
      </c>
      <c r="R151" s="9">
        <v>0</v>
      </c>
      <c r="S151" s="9">
        <v>0</v>
      </c>
      <c r="T151" s="9">
        <v>0</v>
      </c>
      <c r="U151" s="10">
        <v>20</v>
      </c>
    </row>
    <row r="152" spans="1:21" x14ac:dyDescent="0.2">
      <c r="A152" s="22">
        <v>7</v>
      </c>
      <c r="B152" s="9" t="s">
        <v>325</v>
      </c>
      <c r="C152" s="9">
        <v>0</v>
      </c>
      <c r="D152" s="9">
        <v>0</v>
      </c>
      <c r="E152" s="9">
        <v>51</v>
      </c>
      <c r="F152" s="9">
        <v>0</v>
      </c>
      <c r="G152" s="9">
        <v>0</v>
      </c>
      <c r="H152" s="9">
        <v>2</v>
      </c>
      <c r="I152" s="9">
        <v>0</v>
      </c>
      <c r="J152" s="9">
        <v>0</v>
      </c>
      <c r="K152" s="9">
        <v>0</v>
      </c>
      <c r="L152" s="9">
        <v>0</v>
      </c>
      <c r="M152" s="15">
        <v>1.42</v>
      </c>
      <c r="N152" s="9">
        <v>224</v>
      </c>
      <c r="O152" s="9">
        <v>223</v>
      </c>
      <c r="P152" s="9">
        <v>234</v>
      </c>
      <c r="Q152" s="9">
        <v>51</v>
      </c>
      <c r="R152" s="9">
        <v>0</v>
      </c>
      <c r="S152" s="9">
        <v>0</v>
      </c>
      <c r="T152" s="9">
        <v>0</v>
      </c>
      <c r="U152" s="10">
        <v>20</v>
      </c>
    </row>
    <row r="153" spans="1:21" x14ac:dyDescent="0.2">
      <c r="A153" s="22">
        <v>8</v>
      </c>
      <c r="B153" s="9" t="s">
        <v>326</v>
      </c>
      <c r="C153" s="9">
        <v>0</v>
      </c>
      <c r="D153" s="9">
        <v>0</v>
      </c>
      <c r="E153" s="9">
        <v>54</v>
      </c>
      <c r="F153" s="9">
        <v>0</v>
      </c>
      <c r="G153" s="9">
        <v>0</v>
      </c>
      <c r="H153" s="9">
        <v>2</v>
      </c>
      <c r="I153" s="9">
        <v>0</v>
      </c>
      <c r="J153" s="9">
        <v>0</v>
      </c>
      <c r="K153" s="9">
        <v>0</v>
      </c>
      <c r="L153" s="9">
        <v>0</v>
      </c>
      <c r="M153" s="15">
        <v>1.48</v>
      </c>
      <c r="N153" s="9">
        <v>224</v>
      </c>
      <c r="O153" s="9">
        <v>223</v>
      </c>
      <c r="P153" s="9">
        <v>234</v>
      </c>
      <c r="Q153" s="9">
        <v>54</v>
      </c>
      <c r="R153" s="9">
        <v>0</v>
      </c>
      <c r="S153" s="9">
        <v>0</v>
      </c>
      <c r="T153" s="9">
        <v>0</v>
      </c>
      <c r="U153" s="10">
        <v>20</v>
      </c>
    </row>
    <row r="154" spans="1:21" x14ac:dyDescent="0.2">
      <c r="A154" s="22">
        <v>9</v>
      </c>
      <c r="B154" s="9" t="s">
        <v>327</v>
      </c>
      <c r="C154" s="9">
        <v>0</v>
      </c>
      <c r="D154" s="9">
        <v>0</v>
      </c>
      <c r="E154" s="9">
        <v>57</v>
      </c>
      <c r="F154" s="9">
        <v>0</v>
      </c>
      <c r="G154" s="9">
        <v>0</v>
      </c>
      <c r="H154" s="9">
        <v>2</v>
      </c>
      <c r="I154" s="9">
        <v>0</v>
      </c>
      <c r="J154" s="9">
        <v>0</v>
      </c>
      <c r="K154" s="9">
        <v>0</v>
      </c>
      <c r="L154" s="9">
        <v>0</v>
      </c>
      <c r="M154" s="15">
        <v>1.54</v>
      </c>
      <c r="N154" s="9">
        <v>224</v>
      </c>
      <c r="O154" s="9">
        <v>223</v>
      </c>
      <c r="P154" s="9">
        <v>234</v>
      </c>
      <c r="Q154" s="9">
        <v>57</v>
      </c>
      <c r="R154" s="9">
        <v>0</v>
      </c>
      <c r="S154" s="9">
        <v>0</v>
      </c>
      <c r="T154" s="9">
        <v>0</v>
      </c>
      <c r="U154" s="10">
        <v>20</v>
      </c>
    </row>
    <row r="155" spans="1:21" ht="13.5" thickBot="1" x14ac:dyDescent="0.25">
      <c r="A155" s="23">
        <v>10</v>
      </c>
      <c r="B155" s="9" t="s">
        <v>328</v>
      </c>
      <c r="C155" s="12">
        <v>0</v>
      </c>
      <c r="D155" s="12">
        <v>0</v>
      </c>
      <c r="E155" s="9">
        <v>60</v>
      </c>
      <c r="F155" s="12">
        <v>0</v>
      </c>
      <c r="G155" s="12">
        <v>0</v>
      </c>
      <c r="H155" s="12">
        <v>2</v>
      </c>
      <c r="I155" s="12">
        <v>0</v>
      </c>
      <c r="J155" s="12">
        <v>0</v>
      </c>
      <c r="K155" s="12">
        <v>0</v>
      </c>
      <c r="L155" s="12">
        <v>0</v>
      </c>
      <c r="M155" s="16">
        <v>1.6</v>
      </c>
      <c r="N155" s="12">
        <v>224</v>
      </c>
      <c r="O155" s="12">
        <v>223</v>
      </c>
      <c r="P155" s="12">
        <v>234</v>
      </c>
      <c r="Q155" s="9">
        <v>60</v>
      </c>
      <c r="R155" s="12">
        <v>0</v>
      </c>
      <c r="S155" s="12">
        <v>0</v>
      </c>
      <c r="T155" s="12">
        <v>0</v>
      </c>
      <c r="U155" s="13">
        <v>20</v>
      </c>
    </row>
    <row r="156" spans="1:21" x14ac:dyDescent="0.2">
      <c r="A156" s="29">
        <v>0</v>
      </c>
      <c r="B156" s="5" t="s">
        <v>159</v>
      </c>
      <c r="C156" s="5">
        <v>100</v>
      </c>
      <c r="D156" s="5">
        <v>0</v>
      </c>
      <c r="E156" s="5">
        <v>25</v>
      </c>
      <c r="F156" s="5">
        <v>0</v>
      </c>
      <c r="G156" s="5">
        <v>0</v>
      </c>
      <c r="H156" s="5">
        <v>0</v>
      </c>
      <c r="I156" s="5">
        <v>0</v>
      </c>
      <c r="J156" s="5">
        <v>0.6</v>
      </c>
      <c r="K156" s="5">
        <v>0</v>
      </c>
      <c r="L156" s="5">
        <v>0</v>
      </c>
      <c r="M156" s="5">
        <v>0.33</v>
      </c>
      <c r="N156" s="5">
        <v>224</v>
      </c>
      <c r="O156" s="5">
        <v>223</v>
      </c>
      <c r="P156" s="9">
        <v>234</v>
      </c>
      <c r="Q156" s="5">
        <v>30</v>
      </c>
      <c r="R156" s="6">
        <v>20</v>
      </c>
      <c r="S156" s="6">
        <v>12</v>
      </c>
      <c r="T156" s="6">
        <v>0</v>
      </c>
      <c r="U156" s="7">
        <v>10</v>
      </c>
    </row>
    <row r="157" spans="1:21" x14ac:dyDescent="0.2">
      <c r="A157" s="22">
        <v>1</v>
      </c>
      <c r="B157" s="9" t="s">
        <v>329</v>
      </c>
      <c r="C157" s="9">
        <v>110</v>
      </c>
      <c r="D157" s="9">
        <v>0</v>
      </c>
      <c r="E157" s="9">
        <v>27</v>
      </c>
      <c r="F157" s="9">
        <v>0</v>
      </c>
      <c r="G157" s="9">
        <v>0</v>
      </c>
      <c r="H157" s="9">
        <v>0</v>
      </c>
      <c r="I157" s="9">
        <v>0</v>
      </c>
      <c r="J157" s="9">
        <v>0.65</v>
      </c>
      <c r="K157" s="9">
        <v>0</v>
      </c>
      <c r="L157" s="9">
        <v>0</v>
      </c>
      <c r="M157" s="9">
        <v>0.35</v>
      </c>
      <c r="N157" s="9">
        <v>224</v>
      </c>
      <c r="O157" s="9">
        <v>223</v>
      </c>
      <c r="P157" s="9">
        <v>234</v>
      </c>
      <c r="Q157" s="9">
        <v>32</v>
      </c>
      <c r="R157" s="9">
        <v>20</v>
      </c>
      <c r="S157" s="9">
        <v>12</v>
      </c>
      <c r="T157" s="9">
        <v>0</v>
      </c>
      <c r="U157" s="10">
        <v>10</v>
      </c>
    </row>
    <row r="158" spans="1:21" x14ac:dyDescent="0.2">
      <c r="A158" s="22">
        <v>2</v>
      </c>
      <c r="B158" s="9" t="s">
        <v>330</v>
      </c>
      <c r="C158" s="9">
        <v>120</v>
      </c>
      <c r="D158" s="9">
        <v>0</v>
      </c>
      <c r="E158" s="9">
        <v>29</v>
      </c>
      <c r="F158" s="9">
        <v>0</v>
      </c>
      <c r="G158" s="9">
        <v>0</v>
      </c>
      <c r="H158" s="9">
        <v>0</v>
      </c>
      <c r="I158" s="9">
        <v>0</v>
      </c>
      <c r="J158" s="9">
        <v>0.7</v>
      </c>
      <c r="K158" s="9">
        <v>0</v>
      </c>
      <c r="L158" s="9">
        <v>0</v>
      </c>
      <c r="M158" s="9">
        <v>0.38</v>
      </c>
      <c r="N158" s="9">
        <v>224</v>
      </c>
      <c r="O158" s="9">
        <v>223</v>
      </c>
      <c r="P158" s="9">
        <v>234</v>
      </c>
      <c r="Q158" s="9">
        <v>34</v>
      </c>
      <c r="R158" s="9">
        <v>20</v>
      </c>
      <c r="S158" s="9">
        <v>12</v>
      </c>
      <c r="T158" s="9">
        <v>0</v>
      </c>
      <c r="U158" s="10">
        <v>10</v>
      </c>
    </row>
    <row r="159" spans="1:21" x14ac:dyDescent="0.2">
      <c r="A159" s="22">
        <v>3</v>
      </c>
      <c r="B159" s="9" t="s">
        <v>331</v>
      </c>
      <c r="C159" s="9">
        <v>130</v>
      </c>
      <c r="D159" s="9">
        <v>0</v>
      </c>
      <c r="E159" s="9">
        <v>31</v>
      </c>
      <c r="F159" s="9">
        <v>0</v>
      </c>
      <c r="G159" s="9">
        <v>0</v>
      </c>
      <c r="H159" s="9">
        <v>0</v>
      </c>
      <c r="I159" s="9">
        <v>0</v>
      </c>
      <c r="J159" s="9">
        <v>0.75</v>
      </c>
      <c r="K159" s="9">
        <v>0</v>
      </c>
      <c r="L159" s="9">
        <v>0</v>
      </c>
      <c r="M159" s="9">
        <v>0.41</v>
      </c>
      <c r="N159" s="9">
        <v>224</v>
      </c>
      <c r="O159" s="9">
        <v>223</v>
      </c>
      <c r="P159" s="9">
        <v>234</v>
      </c>
      <c r="Q159" s="9">
        <v>36</v>
      </c>
      <c r="R159" s="9">
        <v>20</v>
      </c>
      <c r="S159" s="9">
        <v>12</v>
      </c>
      <c r="T159" s="9">
        <v>0</v>
      </c>
      <c r="U159" s="10">
        <v>10</v>
      </c>
    </row>
    <row r="160" spans="1:21" x14ac:dyDescent="0.2">
      <c r="A160" s="22">
        <v>4</v>
      </c>
      <c r="B160" s="9" t="s">
        <v>332</v>
      </c>
      <c r="C160" s="9">
        <v>140</v>
      </c>
      <c r="D160" s="9">
        <v>0</v>
      </c>
      <c r="E160" s="9">
        <v>33</v>
      </c>
      <c r="F160" s="9">
        <v>0</v>
      </c>
      <c r="G160" s="9">
        <v>0</v>
      </c>
      <c r="H160" s="9">
        <v>0</v>
      </c>
      <c r="I160" s="9">
        <v>0</v>
      </c>
      <c r="J160" s="9">
        <v>0.8</v>
      </c>
      <c r="K160" s="9">
        <v>0</v>
      </c>
      <c r="L160" s="9">
        <v>0</v>
      </c>
      <c r="M160" s="9">
        <v>0.44</v>
      </c>
      <c r="N160" s="9">
        <v>224</v>
      </c>
      <c r="O160" s="9">
        <v>223</v>
      </c>
      <c r="P160" s="9">
        <v>234</v>
      </c>
      <c r="Q160" s="9">
        <v>38</v>
      </c>
      <c r="R160" s="9">
        <v>20</v>
      </c>
      <c r="S160" s="9">
        <v>12</v>
      </c>
      <c r="T160" s="9">
        <v>0</v>
      </c>
      <c r="U160" s="10">
        <v>10</v>
      </c>
    </row>
    <row r="161" spans="1:21" x14ac:dyDescent="0.2">
      <c r="A161" s="22">
        <v>5</v>
      </c>
      <c r="B161" s="9" t="s">
        <v>333</v>
      </c>
      <c r="C161" s="9">
        <v>150</v>
      </c>
      <c r="D161" s="9">
        <v>0</v>
      </c>
      <c r="E161" s="9">
        <v>35</v>
      </c>
      <c r="F161" s="9">
        <v>0</v>
      </c>
      <c r="G161" s="9">
        <v>0</v>
      </c>
      <c r="H161" s="9">
        <v>0</v>
      </c>
      <c r="I161" s="9">
        <v>0</v>
      </c>
      <c r="J161" s="9">
        <v>0.85</v>
      </c>
      <c r="K161" s="9">
        <v>0</v>
      </c>
      <c r="L161" s="9">
        <v>0</v>
      </c>
      <c r="M161" s="9">
        <v>0.46</v>
      </c>
      <c r="N161" s="9">
        <v>224</v>
      </c>
      <c r="O161" s="9">
        <v>223</v>
      </c>
      <c r="P161" s="9">
        <v>234</v>
      </c>
      <c r="Q161" s="9">
        <v>40</v>
      </c>
      <c r="R161" s="9">
        <v>20</v>
      </c>
      <c r="S161" s="9">
        <v>12</v>
      </c>
      <c r="T161" s="9">
        <v>0</v>
      </c>
      <c r="U161" s="10">
        <v>10</v>
      </c>
    </row>
    <row r="162" spans="1:21" x14ac:dyDescent="0.2">
      <c r="A162" s="22">
        <v>6</v>
      </c>
      <c r="B162" s="9" t="s">
        <v>334</v>
      </c>
      <c r="C162" s="9">
        <v>160</v>
      </c>
      <c r="D162" s="9">
        <v>0</v>
      </c>
      <c r="E162" s="9">
        <v>37</v>
      </c>
      <c r="F162" s="9">
        <v>0</v>
      </c>
      <c r="G162" s="9">
        <v>0</v>
      </c>
      <c r="H162" s="9">
        <v>0</v>
      </c>
      <c r="I162" s="9">
        <v>0</v>
      </c>
      <c r="J162" s="9">
        <v>0.9</v>
      </c>
      <c r="K162" s="9">
        <v>0</v>
      </c>
      <c r="L162" s="9">
        <v>0</v>
      </c>
      <c r="M162" s="9">
        <v>0.49</v>
      </c>
      <c r="N162" s="9">
        <v>224</v>
      </c>
      <c r="O162" s="9">
        <v>223</v>
      </c>
      <c r="P162" s="9">
        <v>234</v>
      </c>
      <c r="Q162" s="9">
        <v>42</v>
      </c>
      <c r="R162" s="9">
        <v>20</v>
      </c>
      <c r="S162" s="9">
        <v>12</v>
      </c>
      <c r="T162" s="9">
        <v>0</v>
      </c>
      <c r="U162" s="10">
        <v>10</v>
      </c>
    </row>
    <row r="163" spans="1:21" x14ac:dyDescent="0.2">
      <c r="A163" s="22">
        <v>7</v>
      </c>
      <c r="B163" s="9" t="s">
        <v>335</v>
      </c>
      <c r="C163" s="9">
        <v>170</v>
      </c>
      <c r="D163" s="9">
        <v>0</v>
      </c>
      <c r="E163" s="9">
        <v>39</v>
      </c>
      <c r="F163" s="9">
        <v>0</v>
      </c>
      <c r="G163" s="9">
        <v>0</v>
      </c>
      <c r="H163" s="9">
        <v>0</v>
      </c>
      <c r="I163" s="9">
        <v>0</v>
      </c>
      <c r="J163" s="9">
        <v>0.95</v>
      </c>
      <c r="K163" s="9">
        <v>0</v>
      </c>
      <c r="L163" s="9">
        <v>0</v>
      </c>
      <c r="M163" s="9">
        <v>0.52</v>
      </c>
      <c r="N163" s="9">
        <v>224</v>
      </c>
      <c r="O163" s="9">
        <v>223</v>
      </c>
      <c r="P163" s="9">
        <v>234</v>
      </c>
      <c r="Q163" s="9">
        <v>44</v>
      </c>
      <c r="R163" s="9">
        <v>20</v>
      </c>
      <c r="S163" s="9">
        <v>12</v>
      </c>
      <c r="T163" s="9">
        <v>0</v>
      </c>
      <c r="U163" s="10">
        <v>10</v>
      </c>
    </row>
    <row r="164" spans="1:21" x14ac:dyDescent="0.2">
      <c r="A164" s="22">
        <v>8</v>
      </c>
      <c r="B164" s="9" t="s">
        <v>336</v>
      </c>
      <c r="C164" s="9">
        <v>180</v>
      </c>
      <c r="D164" s="9">
        <v>0</v>
      </c>
      <c r="E164" s="9">
        <v>41</v>
      </c>
      <c r="F164" s="9">
        <v>0</v>
      </c>
      <c r="G164" s="9">
        <v>0</v>
      </c>
      <c r="H164" s="9">
        <v>0</v>
      </c>
      <c r="I164" s="9">
        <v>0</v>
      </c>
      <c r="J164" s="15">
        <v>1</v>
      </c>
      <c r="K164" s="9">
        <v>0</v>
      </c>
      <c r="L164" s="9">
        <v>0</v>
      </c>
      <c r="M164" s="9">
        <v>0.55000000000000004</v>
      </c>
      <c r="N164" s="9">
        <v>224</v>
      </c>
      <c r="O164" s="9">
        <v>223</v>
      </c>
      <c r="P164" s="9">
        <v>234</v>
      </c>
      <c r="Q164" s="9">
        <v>46</v>
      </c>
      <c r="R164" s="9">
        <v>20</v>
      </c>
      <c r="S164" s="9">
        <v>12</v>
      </c>
      <c r="T164" s="9">
        <v>0</v>
      </c>
      <c r="U164" s="10">
        <v>10</v>
      </c>
    </row>
    <row r="165" spans="1:21" x14ac:dyDescent="0.2">
      <c r="A165" s="22">
        <v>9</v>
      </c>
      <c r="B165" s="9" t="s">
        <v>337</v>
      </c>
      <c r="C165" s="9">
        <v>190</v>
      </c>
      <c r="D165" s="9">
        <v>0</v>
      </c>
      <c r="E165" s="9">
        <v>43</v>
      </c>
      <c r="F165" s="9">
        <v>0</v>
      </c>
      <c r="G165" s="9">
        <v>0</v>
      </c>
      <c r="H165" s="9">
        <v>0</v>
      </c>
      <c r="I165" s="9">
        <v>0</v>
      </c>
      <c r="J165" s="15">
        <v>1.05</v>
      </c>
      <c r="K165" s="9">
        <v>0</v>
      </c>
      <c r="L165" s="9">
        <v>0</v>
      </c>
      <c r="M165" s="9">
        <v>0.56999999999999995</v>
      </c>
      <c r="N165" s="9">
        <v>224</v>
      </c>
      <c r="O165" s="9">
        <v>223</v>
      </c>
      <c r="P165" s="9">
        <v>234</v>
      </c>
      <c r="Q165" s="9">
        <v>48</v>
      </c>
      <c r="R165" s="9">
        <v>20</v>
      </c>
      <c r="S165" s="9">
        <v>12</v>
      </c>
      <c r="T165" s="9">
        <v>0</v>
      </c>
      <c r="U165" s="10">
        <v>10</v>
      </c>
    </row>
    <row r="166" spans="1:21" ht="13.5" thickBot="1" x14ac:dyDescent="0.25">
      <c r="A166" s="23">
        <v>10</v>
      </c>
      <c r="B166" s="9" t="s">
        <v>338</v>
      </c>
      <c r="C166" s="9">
        <v>200</v>
      </c>
      <c r="D166" s="12">
        <v>0</v>
      </c>
      <c r="E166" s="9">
        <v>50</v>
      </c>
      <c r="F166" s="12">
        <v>0</v>
      </c>
      <c r="G166" s="12">
        <v>0</v>
      </c>
      <c r="H166" s="12">
        <v>0</v>
      </c>
      <c r="I166" s="12">
        <v>0</v>
      </c>
      <c r="J166" s="16">
        <v>1.1000000000000001</v>
      </c>
      <c r="K166" s="12">
        <v>0</v>
      </c>
      <c r="L166" s="12">
        <v>0</v>
      </c>
      <c r="M166" s="12">
        <v>0.6</v>
      </c>
      <c r="N166" s="12">
        <v>224</v>
      </c>
      <c r="O166" s="12">
        <v>223</v>
      </c>
      <c r="P166" s="12">
        <v>234</v>
      </c>
      <c r="Q166" s="9">
        <v>50</v>
      </c>
      <c r="R166" s="12">
        <v>20</v>
      </c>
      <c r="S166" s="12">
        <v>12</v>
      </c>
      <c r="T166" s="12">
        <v>0</v>
      </c>
      <c r="U166" s="13">
        <v>10</v>
      </c>
    </row>
    <row r="167" spans="1:21" x14ac:dyDescent="0.2">
      <c r="A167" s="29">
        <v>0</v>
      </c>
      <c r="B167" s="5" t="s">
        <v>160</v>
      </c>
      <c r="C167" s="5">
        <v>100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0.5</v>
      </c>
      <c r="K167" s="5">
        <v>0.4</v>
      </c>
      <c r="L167" s="5">
        <v>0</v>
      </c>
      <c r="M167" s="5">
        <v>0.49</v>
      </c>
      <c r="N167" s="5">
        <v>224</v>
      </c>
      <c r="O167" s="5">
        <v>223</v>
      </c>
      <c r="P167" s="9">
        <v>234</v>
      </c>
      <c r="Q167" s="5">
        <v>60</v>
      </c>
      <c r="R167" s="6">
        <v>16</v>
      </c>
      <c r="S167" s="6">
        <v>12</v>
      </c>
      <c r="T167" s="6">
        <v>0</v>
      </c>
      <c r="U167" s="7">
        <v>0</v>
      </c>
    </row>
    <row r="168" spans="1:21" x14ac:dyDescent="0.2">
      <c r="A168" s="22">
        <v>1</v>
      </c>
      <c r="B168" s="9" t="s">
        <v>339</v>
      </c>
      <c r="C168" s="9">
        <v>110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0.53</v>
      </c>
      <c r="K168" s="9">
        <v>0.44</v>
      </c>
      <c r="L168" s="9">
        <v>0</v>
      </c>
      <c r="M168" s="9">
        <v>0.53</v>
      </c>
      <c r="N168" s="9">
        <v>224</v>
      </c>
      <c r="O168" s="9">
        <v>223</v>
      </c>
      <c r="P168" s="9">
        <v>234</v>
      </c>
      <c r="Q168" s="9">
        <v>65</v>
      </c>
      <c r="R168" s="9">
        <v>16</v>
      </c>
      <c r="S168" s="9">
        <v>12</v>
      </c>
      <c r="T168" s="9">
        <v>0</v>
      </c>
      <c r="U168" s="10">
        <v>0</v>
      </c>
    </row>
    <row r="169" spans="1:21" x14ac:dyDescent="0.2">
      <c r="A169" s="22">
        <v>2</v>
      </c>
      <c r="B169" s="9" t="s">
        <v>340</v>
      </c>
      <c r="C169" s="9">
        <v>120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0.56000000000000005</v>
      </c>
      <c r="K169" s="9">
        <v>0.48</v>
      </c>
      <c r="L169" s="9">
        <v>0</v>
      </c>
      <c r="M169" s="9">
        <v>0.56999999999999995</v>
      </c>
      <c r="N169" s="9">
        <v>224</v>
      </c>
      <c r="O169" s="9">
        <v>223</v>
      </c>
      <c r="P169" s="9">
        <v>234</v>
      </c>
      <c r="Q169" s="9">
        <v>70</v>
      </c>
      <c r="R169" s="9">
        <v>16</v>
      </c>
      <c r="S169" s="9">
        <v>12</v>
      </c>
      <c r="T169" s="9">
        <v>0</v>
      </c>
      <c r="U169" s="10">
        <v>0</v>
      </c>
    </row>
    <row r="170" spans="1:21" x14ac:dyDescent="0.2">
      <c r="A170" s="22">
        <v>3</v>
      </c>
      <c r="B170" s="9" t="s">
        <v>341</v>
      </c>
      <c r="C170" s="9">
        <v>130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0.59</v>
      </c>
      <c r="K170" s="9">
        <v>0.52</v>
      </c>
      <c r="L170" s="9">
        <v>0</v>
      </c>
      <c r="M170" s="9">
        <v>0.61</v>
      </c>
      <c r="N170" s="9">
        <v>224</v>
      </c>
      <c r="O170" s="9">
        <v>223</v>
      </c>
      <c r="P170" s="9">
        <v>234</v>
      </c>
      <c r="Q170" s="9">
        <v>75</v>
      </c>
      <c r="R170" s="9">
        <v>16</v>
      </c>
      <c r="S170" s="9">
        <v>12</v>
      </c>
      <c r="T170" s="9">
        <v>0</v>
      </c>
      <c r="U170" s="10">
        <v>0</v>
      </c>
    </row>
    <row r="171" spans="1:21" x14ac:dyDescent="0.2">
      <c r="A171" s="22">
        <v>4</v>
      </c>
      <c r="B171" s="9" t="s">
        <v>342</v>
      </c>
      <c r="C171" s="9">
        <v>140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0.62</v>
      </c>
      <c r="K171" s="9">
        <v>0.56000000000000005</v>
      </c>
      <c r="L171" s="9">
        <v>0</v>
      </c>
      <c r="M171" s="9">
        <v>0.64</v>
      </c>
      <c r="N171" s="9">
        <v>224</v>
      </c>
      <c r="O171" s="9">
        <v>223</v>
      </c>
      <c r="P171" s="9">
        <v>234</v>
      </c>
      <c r="Q171" s="9">
        <v>80</v>
      </c>
      <c r="R171" s="9">
        <v>16</v>
      </c>
      <c r="S171" s="9">
        <v>12</v>
      </c>
      <c r="T171" s="9">
        <v>0</v>
      </c>
      <c r="U171" s="10">
        <v>0</v>
      </c>
    </row>
    <row r="172" spans="1:21" x14ac:dyDescent="0.2">
      <c r="A172" s="22">
        <v>5</v>
      </c>
      <c r="B172" s="9" t="s">
        <v>343</v>
      </c>
      <c r="C172" s="9">
        <v>150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0.65</v>
      </c>
      <c r="K172" s="9">
        <v>0.6</v>
      </c>
      <c r="L172" s="9">
        <v>0</v>
      </c>
      <c r="M172" s="9">
        <v>0.68</v>
      </c>
      <c r="N172" s="9">
        <v>224</v>
      </c>
      <c r="O172" s="9">
        <v>223</v>
      </c>
      <c r="P172" s="9">
        <v>234</v>
      </c>
      <c r="Q172" s="9">
        <v>85</v>
      </c>
      <c r="R172" s="9">
        <v>16</v>
      </c>
      <c r="S172" s="9">
        <v>12</v>
      </c>
      <c r="T172" s="9">
        <v>0</v>
      </c>
      <c r="U172" s="10">
        <v>0</v>
      </c>
    </row>
    <row r="173" spans="1:21" x14ac:dyDescent="0.2">
      <c r="A173" s="22">
        <v>6</v>
      </c>
      <c r="B173" s="9" t="s">
        <v>344</v>
      </c>
      <c r="C173" s="9">
        <v>160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0.68</v>
      </c>
      <c r="K173" s="9">
        <v>0.64</v>
      </c>
      <c r="L173" s="9">
        <v>0</v>
      </c>
      <c r="M173" s="9">
        <v>0.72</v>
      </c>
      <c r="N173" s="9">
        <v>224</v>
      </c>
      <c r="O173" s="9">
        <v>223</v>
      </c>
      <c r="P173" s="9">
        <v>234</v>
      </c>
      <c r="Q173" s="9">
        <v>90</v>
      </c>
      <c r="R173" s="9">
        <v>16</v>
      </c>
      <c r="S173" s="9">
        <v>12</v>
      </c>
      <c r="T173" s="9">
        <v>0</v>
      </c>
      <c r="U173" s="10">
        <v>0</v>
      </c>
    </row>
    <row r="174" spans="1:21" x14ac:dyDescent="0.2">
      <c r="A174" s="22">
        <v>7</v>
      </c>
      <c r="B174" s="9" t="s">
        <v>345</v>
      </c>
      <c r="C174" s="9">
        <v>170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0.71</v>
      </c>
      <c r="K174" s="9">
        <v>0.68</v>
      </c>
      <c r="L174" s="9">
        <v>0</v>
      </c>
      <c r="M174" s="9">
        <v>0.76</v>
      </c>
      <c r="N174" s="9">
        <v>224</v>
      </c>
      <c r="O174" s="9">
        <v>223</v>
      </c>
      <c r="P174" s="9">
        <v>234</v>
      </c>
      <c r="Q174" s="9">
        <v>95</v>
      </c>
      <c r="R174" s="9">
        <v>16</v>
      </c>
      <c r="S174" s="9">
        <v>12</v>
      </c>
      <c r="T174" s="9">
        <v>0</v>
      </c>
      <c r="U174" s="10">
        <v>0</v>
      </c>
    </row>
    <row r="175" spans="1:21" x14ac:dyDescent="0.2">
      <c r="A175" s="22">
        <v>8</v>
      </c>
      <c r="B175" s="9" t="s">
        <v>346</v>
      </c>
      <c r="C175" s="9">
        <v>180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0.74</v>
      </c>
      <c r="K175" s="9">
        <v>0.72</v>
      </c>
      <c r="L175" s="9">
        <v>0</v>
      </c>
      <c r="M175" s="9">
        <v>0.8</v>
      </c>
      <c r="N175" s="9">
        <v>224</v>
      </c>
      <c r="O175" s="9">
        <v>223</v>
      </c>
      <c r="P175" s="9">
        <v>234</v>
      </c>
      <c r="Q175" s="9">
        <v>100</v>
      </c>
      <c r="R175" s="9">
        <v>16</v>
      </c>
      <c r="S175" s="9">
        <v>12</v>
      </c>
      <c r="T175" s="9">
        <v>0</v>
      </c>
      <c r="U175" s="10">
        <v>0</v>
      </c>
    </row>
    <row r="176" spans="1:21" x14ac:dyDescent="0.2">
      <c r="A176" s="22">
        <v>9</v>
      </c>
      <c r="B176" s="9" t="s">
        <v>347</v>
      </c>
      <c r="C176" s="9">
        <v>190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0.77</v>
      </c>
      <c r="K176" s="9">
        <v>0.76</v>
      </c>
      <c r="L176" s="9">
        <v>0</v>
      </c>
      <c r="M176" s="9">
        <v>0.84</v>
      </c>
      <c r="N176" s="9">
        <v>224</v>
      </c>
      <c r="O176" s="9">
        <v>223</v>
      </c>
      <c r="P176" s="9">
        <v>234</v>
      </c>
      <c r="Q176" s="9">
        <v>105</v>
      </c>
      <c r="R176" s="9">
        <v>16</v>
      </c>
      <c r="S176" s="9">
        <v>12</v>
      </c>
      <c r="T176" s="9">
        <v>0</v>
      </c>
      <c r="U176" s="10">
        <v>0</v>
      </c>
    </row>
    <row r="177" spans="1:21" ht="13.5" thickBot="1" x14ac:dyDescent="0.25">
      <c r="A177" s="23">
        <v>10</v>
      </c>
      <c r="B177" s="9" t="s">
        <v>348</v>
      </c>
      <c r="C177" s="9">
        <v>200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0.8</v>
      </c>
      <c r="K177" s="12">
        <v>0.8</v>
      </c>
      <c r="L177" s="12">
        <v>0</v>
      </c>
      <c r="M177" s="12">
        <v>0.88</v>
      </c>
      <c r="N177" s="12">
        <v>224</v>
      </c>
      <c r="O177" s="12">
        <v>223</v>
      </c>
      <c r="P177" s="12">
        <v>234</v>
      </c>
      <c r="Q177" s="9">
        <v>110</v>
      </c>
      <c r="R177" s="12">
        <v>16</v>
      </c>
      <c r="S177" s="12">
        <v>12</v>
      </c>
      <c r="T177" s="12">
        <v>0</v>
      </c>
      <c r="U177" s="13">
        <v>0</v>
      </c>
    </row>
    <row r="178" spans="1:21" x14ac:dyDescent="0.2">
      <c r="A178" s="29">
        <v>0</v>
      </c>
      <c r="B178" s="5" t="s">
        <v>161</v>
      </c>
      <c r="C178" s="5">
        <v>82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0.6</v>
      </c>
      <c r="L178" s="5">
        <v>0</v>
      </c>
      <c r="M178" s="5">
        <v>0.33</v>
      </c>
      <c r="N178" s="5">
        <v>223</v>
      </c>
      <c r="O178" s="5">
        <v>224</v>
      </c>
      <c r="P178" s="9">
        <v>234</v>
      </c>
      <c r="Q178" s="5">
        <v>40</v>
      </c>
      <c r="R178" s="6">
        <v>10</v>
      </c>
      <c r="S178" s="6">
        <v>20</v>
      </c>
      <c r="T178" s="6">
        <v>0</v>
      </c>
      <c r="U178" s="7">
        <v>0</v>
      </c>
    </row>
    <row r="179" spans="1:21" x14ac:dyDescent="0.2">
      <c r="A179" s="22">
        <v>1</v>
      </c>
      <c r="B179" s="9" t="s">
        <v>349</v>
      </c>
      <c r="C179" s="9">
        <v>90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0.64</v>
      </c>
      <c r="L179" s="9">
        <v>0</v>
      </c>
      <c r="M179" s="9">
        <v>0.35</v>
      </c>
      <c r="N179" s="9">
        <v>223</v>
      </c>
      <c r="O179" s="9">
        <v>224</v>
      </c>
      <c r="P179" s="9">
        <v>234</v>
      </c>
      <c r="Q179" s="9">
        <v>42</v>
      </c>
      <c r="R179" s="9">
        <v>10</v>
      </c>
      <c r="S179" s="9">
        <v>20</v>
      </c>
      <c r="T179" s="9">
        <v>0</v>
      </c>
      <c r="U179" s="10">
        <v>0</v>
      </c>
    </row>
    <row r="180" spans="1:21" x14ac:dyDescent="0.2">
      <c r="A180" s="22">
        <v>2</v>
      </c>
      <c r="B180" s="9" t="s">
        <v>350</v>
      </c>
      <c r="C180" s="9">
        <v>98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0.68</v>
      </c>
      <c r="L180" s="9">
        <v>0</v>
      </c>
      <c r="M180" s="9">
        <v>0.37</v>
      </c>
      <c r="N180" s="9">
        <v>223</v>
      </c>
      <c r="O180" s="9">
        <v>224</v>
      </c>
      <c r="P180" s="9">
        <v>234</v>
      </c>
      <c r="Q180" s="9">
        <v>44</v>
      </c>
      <c r="R180" s="9">
        <v>10</v>
      </c>
      <c r="S180" s="9">
        <v>20</v>
      </c>
      <c r="T180" s="9">
        <v>0</v>
      </c>
      <c r="U180" s="10">
        <v>0</v>
      </c>
    </row>
    <row r="181" spans="1:21" x14ac:dyDescent="0.2">
      <c r="A181" s="22">
        <v>3</v>
      </c>
      <c r="B181" s="9" t="s">
        <v>351</v>
      </c>
      <c r="C181" s="9">
        <v>106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0.72</v>
      </c>
      <c r="L181" s="9">
        <v>0</v>
      </c>
      <c r="M181" s="9">
        <v>0.39</v>
      </c>
      <c r="N181" s="9">
        <v>223</v>
      </c>
      <c r="O181" s="9">
        <v>224</v>
      </c>
      <c r="P181" s="9">
        <v>234</v>
      </c>
      <c r="Q181" s="9">
        <v>46</v>
      </c>
      <c r="R181" s="9">
        <v>10</v>
      </c>
      <c r="S181" s="9">
        <v>20</v>
      </c>
      <c r="T181" s="9">
        <v>0</v>
      </c>
      <c r="U181" s="10">
        <v>0</v>
      </c>
    </row>
    <row r="182" spans="1:21" x14ac:dyDescent="0.2">
      <c r="A182" s="22">
        <v>4</v>
      </c>
      <c r="B182" s="9" t="s">
        <v>352</v>
      </c>
      <c r="C182" s="9">
        <v>114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0.76</v>
      </c>
      <c r="L182" s="9">
        <v>0</v>
      </c>
      <c r="M182" s="9">
        <v>0.41</v>
      </c>
      <c r="N182" s="9">
        <v>223</v>
      </c>
      <c r="O182" s="9">
        <v>224</v>
      </c>
      <c r="P182" s="9">
        <v>234</v>
      </c>
      <c r="Q182" s="9">
        <v>48</v>
      </c>
      <c r="R182" s="9">
        <v>10</v>
      </c>
      <c r="S182" s="9">
        <v>20</v>
      </c>
      <c r="T182" s="9">
        <v>0</v>
      </c>
      <c r="U182" s="10">
        <v>0</v>
      </c>
    </row>
    <row r="183" spans="1:21" x14ac:dyDescent="0.2">
      <c r="A183" s="22">
        <v>5</v>
      </c>
      <c r="B183" s="9" t="s">
        <v>353</v>
      </c>
      <c r="C183" s="9">
        <v>122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0.8</v>
      </c>
      <c r="L183" s="9">
        <v>0</v>
      </c>
      <c r="M183" s="9">
        <v>0.44</v>
      </c>
      <c r="N183" s="9">
        <v>223</v>
      </c>
      <c r="O183" s="9">
        <v>224</v>
      </c>
      <c r="P183" s="9">
        <v>234</v>
      </c>
      <c r="Q183" s="9">
        <v>50</v>
      </c>
      <c r="R183" s="9">
        <v>10</v>
      </c>
      <c r="S183" s="9">
        <v>20</v>
      </c>
      <c r="T183" s="9">
        <v>0</v>
      </c>
      <c r="U183" s="10">
        <v>0</v>
      </c>
    </row>
    <row r="184" spans="1:21" x14ac:dyDescent="0.2">
      <c r="A184" s="22">
        <v>6</v>
      </c>
      <c r="B184" s="9" t="s">
        <v>354</v>
      </c>
      <c r="C184" s="9">
        <v>130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0.84</v>
      </c>
      <c r="L184" s="9">
        <v>0</v>
      </c>
      <c r="M184" s="9">
        <v>0.46</v>
      </c>
      <c r="N184" s="9">
        <v>223</v>
      </c>
      <c r="O184" s="9">
        <v>224</v>
      </c>
      <c r="P184" s="9">
        <v>234</v>
      </c>
      <c r="Q184" s="9">
        <v>52</v>
      </c>
      <c r="R184" s="9">
        <v>10</v>
      </c>
      <c r="S184" s="9">
        <v>20</v>
      </c>
      <c r="T184" s="9">
        <v>0</v>
      </c>
      <c r="U184" s="10">
        <v>0</v>
      </c>
    </row>
    <row r="185" spans="1:21" x14ac:dyDescent="0.2">
      <c r="A185" s="22">
        <v>7</v>
      </c>
      <c r="B185" s="9" t="s">
        <v>355</v>
      </c>
      <c r="C185" s="9">
        <v>138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0.88</v>
      </c>
      <c r="L185" s="9">
        <v>0</v>
      </c>
      <c r="M185" s="9">
        <v>0.48</v>
      </c>
      <c r="N185" s="9">
        <v>223</v>
      </c>
      <c r="O185" s="9">
        <v>224</v>
      </c>
      <c r="P185" s="9">
        <v>234</v>
      </c>
      <c r="Q185" s="9">
        <v>54</v>
      </c>
      <c r="R185" s="9">
        <v>10</v>
      </c>
      <c r="S185" s="9">
        <v>20</v>
      </c>
      <c r="T185" s="9">
        <v>0</v>
      </c>
      <c r="U185" s="10">
        <v>0</v>
      </c>
    </row>
    <row r="186" spans="1:21" x14ac:dyDescent="0.2">
      <c r="A186" s="22">
        <v>8</v>
      </c>
      <c r="B186" s="9" t="s">
        <v>356</v>
      </c>
      <c r="C186" s="9">
        <v>146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0.92</v>
      </c>
      <c r="L186" s="9">
        <v>0</v>
      </c>
      <c r="M186" s="9">
        <v>0.5</v>
      </c>
      <c r="N186" s="9">
        <v>223</v>
      </c>
      <c r="O186" s="9">
        <v>224</v>
      </c>
      <c r="P186" s="9">
        <v>234</v>
      </c>
      <c r="Q186" s="9">
        <v>56</v>
      </c>
      <c r="R186" s="9">
        <v>10</v>
      </c>
      <c r="S186" s="9">
        <v>20</v>
      </c>
      <c r="T186" s="9">
        <v>0</v>
      </c>
      <c r="U186" s="10">
        <v>0</v>
      </c>
    </row>
    <row r="187" spans="1:21" x14ac:dyDescent="0.2">
      <c r="A187" s="22">
        <v>9</v>
      </c>
      <c r="B187" s="9" t="s">
        <v>357</v>
      </c>
      <c r="C187" s="9">
        <v>154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0.96</v>
      </c>
      <c r="L187" s="9">
        <v>0</v>
      </c>
      <c r="M187" s="9">
        <v>0.52</v>
      </c>
      <c r="N187" s="9">
        <v>223</v>
      </c>
      <c r="O187" s="9">
        <v>224</v>
      </c>
      <c r="P187" s="9">
        <v>234</v>
      </c>
      <c r="Q187" s="9">
        <v>58</v>
      </c>
      <c r="R187" s="9">
        <v>10</v>
      </c>
      <c r="S187" s="9">
        <v>20</v>
      </c>
      <c r="T187" s="9">
        <v>0</v>
      </c>
      <c r="U187" s="10">
        <v>0</v>
      </c>
    </row>
    <row r="188" spans="1:21" ht="13.5" thickBot="1" x14ac:dyDescent="0.25">
      <c r="A188" s="23">
        <v>10</v>
      </c>
      <c r="B188" s="9" t="s">
        <v>358</v>
      </c>
      <c r="C188" s="9">
        <v>164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6">
        <v>1</v>
      </c>
      <c r="L188" s="12">
        <v>0</v>
      </c>
      <c r="M188" s="12">
        <v>0.55000000000000004</v>
      </c>
      <c r="N188" s="12">
        <v>223</v>
      </c>
      <c r="O188" s="12">
        <v>224</v>
      </c>
      <c r="P188" s="12">
        <v>234</v>
      </c>
      <c r="Q188" s="9">
        <v>60</v>
      </c>
      <c r="R188" s="12">
        <v>10</v>
      </c>
      <c r="S188" s="12">
        <v>20</v>
      </c>
      <c r="T188" s="12">
        <v>0</v>
      </c>
      <c r="U188" s="13">
        <v>0</v>
      </c>
    </row>
    <row r="189" spans="1:21" x14ac:dyDescent="0.2">
      <c r="A189" s="29">
        <v>0</v>
      </c>
      <c r="B189" s="5" t="s">
        <v>162</v>
      </c>
      <c r="C189" s="5">
        <v>75</v>
      </c>
      <c r="D189" s="5">
        <v>75</v>
      </c>
      <c r="E189" s="5">
        <v>0</v>
      </c>
      <c r="F189" s="5">
        <v>0</v>
      </c>
      <c r="G189" s="5">
        <v>0</v>
      </c>
      <c r="H189" s="5">
        <v>1</v>
      </c>
      <c r="I189" s="5">
        <v>0</v>
      </c>
      <c r="J189" s="5">
        <v>0.1</v>
      </c>
      <c r="K189" s="5">
        <v>0.6</v>
      </c>
      <c r="L189" s="5">
        <v>0.2</v>
      </c>
      <c r="M189" s="5">
        <v>0.38</v>
      </c>
      <c r="N189" s="5">
        <v>223</v>
      </c>
      <c r="O189" s="5">
        <v>224</v>
      </c>
      <c r="P189" s="9">
        <v>234</v>
      </c>
      <c r="Q189" s="5">
        <v>40</v>
      </c>
      <c r="R189" s="6">
        <v>8</v>
      </c>
      <c r="S189" s="6">
        <v>12</v>
      </c>
      <c r="T189" s="6">
        <v>10</v>
      </c>
      <c r="U189" s="7">
        <v>0</v>
      </c>
    </row>
    <row r="190" spans="1:21" x14ac:dyDescent="0.2">
      <c r="A190" s="22">
        <v>1</v>
      </c>
      <c r="B190" s="9" t="s">
        <v>359</v>
      </c>
      <c r="C190" s="9">
        <v>82</v>
      </c>
      <c r="D190" s="9">
        <v>82</v>
      </c>
      <c r="E190" s="9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0.11</v>
      </c>
      <c r="K190" s="9">
        <v>0.64</v>
      </c>
      <c r="L190" s="9">
        <v>0.22</v>
      </c>
      <c r="M190" s="9">
        <v>0.41</v>
      </c>
      <c r="N190" s="9">
        <v>223</v>
      </c>
      <c r="O190" s="9">
        <v>224</v>
      </c>
      <c r="P190" s="9">
        <v>234</v>
      </c>
      <c r="Q190" s="9">
        <v>44</v>
      </c>
      <c r="R190" s="9">
        <v>8</v>
      </c>
      <c r="S190" s="9">
        <v>12</v>
      </c>
      <c r="T190" s="9">
        <v>10</v>
      </c>
      <c r="U190" s="10">
        <v>0</v>
      </c>
    </row>
    <row r="191" spans="1:21" x14ac:dyDescent="0.2">
      <c r="A191" s="22">
        <v>2</v>
      </c>
      <c r="B191" s="9" t="s">
        <v>360</v>
      </c>
      <c r="C191" s="9">
        <v>89</v>
      </c>
      <c r="D191" s="9">
        <v>89</v>
      </c>
      <c r="E191" s="9">
        <v>0</v>
      </c>
      <c r="F191" s="9">
        <v>0</v>
      </c>
      <c r="G191" s="9">
        <v>0</v>
      </c>
      <c r="H191" s="9">
        <v>1</v>
      </c>
      <c r="I191" s="9">
        <v>0</v>
      </c>
      <c r="J191" s="9">
        <v>0.12</v>
      </c>
      <c r="K191" s="9">
        <v>0.68</v>
      </c>
      <c r="L191" s="9">
        <v>0.24</v>
      </c>
      <c r="M191" s="9">
        <v>0.44</v>
      </c>
      <c r="N191" s="9">
        <v>223</v>
      </c>
      <c r="O191" s="9">
        <v>224</v>
      </c>
      <c r="P191" s="9">
        <v>234</v>
      </c>
      <c r="Q191" s="9">
        <v>48</v>
      </c>
      <c r="R191" s="9">
        <v>8</v>
      </c>
      <c r="S191" s="9">
        <v>12</v>
      </c>
      <c r="T191" s="9">
        <v>10</v>
      </c>
      <c r="U191" s="10">
        <v>0</v>
      </c>
    </row>
    <row r="192" spans="1:21" x14ac:dyDescent="0.2">
      <c r="A192" s="22">
        <v>3</v>
      </c>
      <c r="B192" s="9" t="s">
        <v>361</v>
      </c>
      <c r="C192" s="9">
        <v>96</v>
      </c>
      <c r="D192" s="9">
        <v>96</v>
      </c>
      <c r="E192" s="9">
        <v>0</v>
      </c>
      <c r="F192" s="9">
        <v>0</v>
      </c>
      <c r="G192" s="9">
        <v>0</v>
      </c>
      <c r="H192" s="9">
        <v>1</v>
      </c>
      <c r="I192" s="9">
        <v>0</v>
      </c>
      <c r="J192" s="9">
        <v>0.13</v>
      </c>
      <c r="K192" s="9">
        <v>0.72</v>
      </c>
      <c r="L192" s="9">
        <v>0.26</v>
      </c>
      <c r="M192" s="9">
        <v>0.46</v>
      </c>
      <c r="N192" s="9">
        <v>223</v>
      </c>
      <c r="O192" s="9">
        <v>224</v>
      </c>
      <c r="P192" s="9">
        <v>234</v>
      </c>
      <c r="Q192" s="9">
        <v>52</v>
      </c>
      <c r="R192" s="9">
        <v>8</v>
      </c>
      <c r="S192" s="9">
        <v>12</v>
      </c>
      <c r="T192" s="9">
        <v>10</v>
      </c>
      <c r="U192" s="10">
        <v>0</v>
      </c>
    </row>
    <row r="193" spans="1:21" x14ac:dyDescent="0.2">
      <c r="A193" s="22">
        <v>4</v>
      </c>
      <c r="B193" s="9" t="s">
        <v>362</v>
      </c>
      <c r="C193" s="9">
        <v>103</v>
      </c>
      <c r="D193" s="9">
        <v>103</v>
      </c>
      <c r="E193" s="9">
        <v>0</v>
      </c>
      <c r="F193" s="9">
        <v>0</v>
      </c>
      <c r="G193" s="9">
        <v>0</v>
      </c>
      <c r="H193" s="9">
        <v>1</v>
      </c>
      <c r="I193" s="9">
        <v>0</v>
      </c>
      <c r="J193" s="9">
        <v>0.14000000000000001</v>
      </c>
      <c r="K193" s="9">
        <v>0.76</v>
      </c>
      <c r="L193" s="9">
        <v>0.28000000000000003</v>
      </c>
      <c r="M193" s="9">
        <v>0.49</v>
      </c>
      <c r="N193" s="9">
        <v>223</v>
      </c>
      <c r="O193" s="9">
        <v>224</v>
      </c>
      <c r="P193" s="9">
        <v>234</v>
      </c>
      <c r="Q193" s="9">
        <v>56</v>
      </c>
      <c r="R193" s="9">
        <v>8</v>
      </c>
      <c r="S193" s="9">
        <v>12</v>
      </c>
      <c r="T193" s="9">
        <v>10</v>
      </c>
      <c r="U193" s="10">
        <v>0</v>
      </c>
    </row>
    <row r="194" spans="1:21" x14ac:dyDescent="0.2">
      <c r="A194" s="22">
        <v>5</v>
      </c>
      <c r="B194" s="9" t="s">
        <v>363</v>
      </c>
      <c r="C194" s="9">
        <v>110</v>
      </c>
      <c r="D194" s="9">
        <v>110</v>
      </c>
      <c r="E194" s="9">
        <v>0</v>
      </c>
      <c r="F194" s="9">
        <v>0</v>
      </c>
      <c r="G194" s="9">
        <v>0</v>
      </c>
      <c r="H194" s="9">
        <v>1</v>
      </c>
      <c r="I194" s="9">
        <v>0</v>
      </c>
      <c r="J194" s="9">
        <v>0.15</v>
      </c>
      <c r="K194" s="9">
        <v>0.8</v>
      </c>
      <c r="L194" s="9">
        <v>0.3</v>
      </c>
      <c r="M194" s="9">
        <v>0.52</v>
      </c>
      <c r="N194" s="9">
        <v>223</v>
      </c>
      <c r="O194" s="9">
        <v>224</v>
      </c>
      <c r="P194" s="9">
        <v>234</v>
      </c>
      <c r="Q194" s="9">
        <v>60</v>
      </c>
      <c r="R194" s="9">
        <v>8</v>
      </c>
      <c r="S194" s="9">
        <v>12</v>
      </c>
      <c r="T194" s="9">
        <v>10</v>
      </c>
      <c r="U194" s="10">
        <v>0</v>
      </c>
    </row>
    <row r="195" spans="1:21" x14ac:dyDescent="0.2">
      <c r="A195" s="22">
        <v>6</v>
      </c>
      <c r="B195" s="9" t="s">
        <v>364</v>
      </c>
      <c r="C195" s="9">
        <v>117</v>
      </c>
      <c r="D195" s="9">
        <v>117</v>
      </c>
      <c r="E195" s="9">
        <v>0</v>
      </c>
      <c r="F195" s="9">
        <v>0</v>
      </c>
      <c r="G195" s="9">
        <v>0</v>
      </c>
      <c r="H195" s="9">
        <v>1</v>
      </c>
      <c r="I195" s="9">
        <v>0</v>
      </c>
      <c r="J195" s="9">
        <v>0.16</v>
      </c>
      <c r="K195" s="9">
        <v>0.84</v>
      </c>
      <c r="L195" s="9">
        <v>0.32</v>
      </c>
      <c r="M195" s="9">
        <v>0.55000000000000004</v>
      </c>
      <c r="N195" s="9">
        <v>223</v>
      </c>
      <c r="O195" s="9">
        <v>224</v>
      </c>
      <c r="P195" s="9">
        <v>234</v>
      </c>
      <c r="Q195" s="9">
        <v>64</v>
      </c>
      <c r="R195" s="9">
        <v>8</v>
      </c>
      <c r="S195" s="9">
        <v>12</v>
      </c>
      <c r="T195" s="9">
        <v>10</v>
      </c>
      <c r="U195" s="10">
        <v>0</v>
      </c>
    </row>
    <row r="196" spans="1:21" x14ac:dyDescent="0.2">
      <c r="A196" s="22">
        <v>7</v>
      </c>
      <c r="B196" s="9" t="s">
        <v>365</v>
      </c>
      <c r="C196" s="9">
        <v>124</v>
      </c>
      <c r="D196" s="9">
        <v>124</v>
      </c>
      <c r="E196" s="9">
        <v>0</v>
      </c>
      <c r="F196" s="9">
        <v>0</v>
      </c>
      <c r="G196" s="9">
        <v>0</v>
      </c>
      <c r="H196" s="9">
        <v>1</v>
      </c>
      <c r="I196" s="9">
        <v>0</v>
      </c>
      <c r="J196" s="9">
        <v>0.17</v>
      </c>
      <c r="K196" s="9">
        <v>0.88</v>
      </c>
      <c r="L196" s="9">
        <v>0.34</v>
      </c>
      <c r="M196" s="9">
        <v>0.56999999999999995</v>
      </c>
      <c r="N196" s="9">
        <v>223</v>
      </c>
      <c r="O196" s="9">
        <v>224</v>
      </c>
      <c r="P196" s="9">
        <v>234</v>
      </c>
      <c r="Q196" s="9">
        <v>68</v>
      </c>
      <c r="R196" s="9">
        <v>8</v>
      </c>
      <c r="S196" s="9">
        <v>12</v>
      </c>
      <c r="T196" s="9">
        <v>10</v>
      </c>
      <c r="U196" s="10">
        <v>0</v>
      </c>
    </row>
    <row r="197" spans="1:21" x14ac:dyDescent="0.2">
      <c r="A197" s="22">
        <v>8</v>
      </c>
      <c r="B197" s="9" t="s">
        <v>366</v>
      </c>
      <c r="C197" s="9">
        <v>131</v>
      </c>
      <c r="D197" s="9">
        <v>131</v>
      </c>
      <c r="E197" s="9">
        <v>0</v>
      </c>
      <c r="F197" s="9">
        <v>0</v>
      </c>
      <c r="G197" s="9">
        <v>0</v>
      </c>
      <c r="H197" s="9">
        <v>1</v>
      </c>
      <c r="I197" s="9">
        <v>0</v>
      </c>
      <c r="J197" s="9">
        <v>0.18</v>
      </c>
      <c r="K197" s="9">
        <v>0.92</v>
      </c>
      <c r="L197" s="9">
        <v>0.36</v>
      </c>
      <c r="M197" s="9">
        <v>0.6</v>
      </c>
      <c r="N197" s="9">
        <v>223</v>
      </c>
      <c r="O197" s="9">
        <v>224</v>
      </c>
      <c r="P197" s="9">
        <v>234</v>
      </c>
      <c r="Q197" s="9">
        <v>72</v>
      </c>
      <c r="R197" s="9">
        <v>8</v>
      </c>
      <c r="S197" s="9">
        <v>12</v>
      </c>
      <c r="T197" s="9">
        <v>10</v>
      </c>
      <c r="U197" s="10">
        <v>0</v>
      </c>
    </row>
    <row r="198" spans="1:21" x14ac:dyDescent="0.2">
      <c r="A198" s="22">
        <v>9</v>
      </c>
      <c r="B198" s="9" t="s">
        <v>367</v>
      </c>
      <c r="C198" s="9">
        <v>138</v>
      </c>
      <c r="D198" s="9">
        <v>138</v>
      </c>
      <c r="E198" s="9">
        <v>0</v>
      </c>
      <c r="F198" s="9">
        <v>0</v>
      </c>
      <c r="G198" s="9">
        <v>0</v>
      </c>
      <c r="H198" s="9">
        <v>1</v>
      </c>
      <c r="I198" s="9">
        <v>0</v>
      </c>
      <c r="J198" s="9">
        <v>0.19</v>
      </c>
      <c r="K198" s="9">
        <v>0.96</v>
      </c>
      <c r="L198" s="9">
        <v>0.38</v>
      </c>
      <c r="M198" s="9">
        <v>0.63</v>
      </c>
      <c r="N198" s="9">
        <v>223</v>
      </c>
      <c r="O198" s="9">
        <v>224</v>
      </c>
      <c r="P198" s="9">
        <v>234</v>
      </c>
      <c r="Q198" s="9">
        <v>76</v>
      </c>
      <c r="R198" s="9">
        <v>8</v>
      </c>
      <c r="S198" s="9">
        <v>12</v>
      </c>
      <c r="T198" s="9">
        <v>10</v>
      </c>
      <c r="U198" s="10">
        <v>0</v>
      </c>
    </row>
    <row r="199" spans="1:21" ht="13.5" thickBot="1" x14ac:dyDescent="0.25">
      <c r="A199" s="23">
        <v>10</v>
      </c>
      <c r="B199" s="9" t="s">
        <v>368</v>
      </c>
      <c r="C199" s="9">
        <v>150</v>
      </c>
      <c r="D199" s="9">
        <v>150</v>
      </c>
      <c r="E199" s="12">
        <v>0</v>
      </c>
      <c r="F199" s="12">
        <v>0</v>
      </c>
      <c r="G199" s="12">
        <v>0</v>
      </c>
      <c r="H199" s="12">
        <v>1</v>
      </c>
      <c r="I199" s="12">
        <v>0</v>
      </c>
      <c r="J199" s="12">
        <v>0.2</v>
      </c>
      <c r="K199" s="16">
        <v>1</v>
      </c>
      <c r="L199" s="12">
        <v>0.4</v>
      </c>
      <c r="M199" s="12">
        <v>0.66</v>
      </c>
      <c r="N199" s="12">
        <v>223</v>
      </c>
      <c r="O199" s="12">
        <v>224</v>
      </c>
      <c r="P199" s="12">
        <v>234</v>
      </c>
      <c r="Q199" s="9">
        <v>80</v>
      </c>
      <c r="R199" s="12">
        <v>8</v>
      </c>
      <c r="S199" s="12">
        <v>12</v>
      </c>
      <c r="T199" s="12">
        <v>10</v>
      </c>
      <c r="U199" s="13">
        <v>0</v>
      </c>
    </row>
    <row r="200" spans="1:21" x14ac:dyDescent="0.2">
      <c r="A200" s="29">
        <v>0</v>
      </c>
      <c r="B200" s="5" t="s">
        <v>165</v>
      </c>
      <c r="C200" s="5">
        <v>85</v>
      </c>
      <c r="D200" s="5">
        <v>85</v>
      </c>
      <c r="E200" s="5">
        <v>0</v>
      </c>
      <c r="F200" s="5">
        <v>0</v>
      </c>
      <c r="G200" s="5">
        <v>0</v>
      </c>
      <c r="H200" s="5">
        <v>1</v>
      </c>
      <c r="I200" s="5">
        <v>0</v>
      </c>
      <c r="J200" s="5">
        <v>0.2</v>
      </c>
      <c r="K200" s="5">
        <v>0.5</v>
      </c>
      <c r="L200" s="5">
        <v>0.35</v>
      </c>
      <c r="M200" s="5">
        <v>0.38</v>
      </c>
      <c r="N200" s="5">
        <v>223</v>
      </c>
      <c r="O200" s="5">
        <v>224</v>
      </c>
      <c r="P200" s="9">
        <v>234</v>
      </c>
      <c r="Q200" s="5">
        <v>40</v>
      </c>
      <c r="R200" s="6">
        <v>10</v>
      </c>
      <c r="S200" s="6">
        <v>11</v>
      </c>
      <c r="T200" s="6">
        <v>9</v>
      </c>
      <c r="U200" s="7">
        <v>0</v>
      </c>
    </row>
    <row r="201" spans="1:21" x14ac:dyDescent="0.2">
      <c r="A201" s="22">
        <v>1</v>
      </c>
      <c r="B201" s="9" t="s">
        <v>369</v>
      </c>
      <c r="C201" s="9">
        <v>93</v>
      </c>
      <c r="D201" s="9">
        <v>93</v>
      </c>
      <c r="E201" s="9">
        <v>0</v>
      </c>
      <c r="F201" s="9">
        <v>0</v>
      </c>
      <c r="G201" s="9">
        <v>0</v>
      </c>
      <c r="H201" s="9">
        <v>1</v>
      </c>
      <c r="I201" s="9">
        <v>0</v>
      </c>
      <c r="J201" s="9">
        <v>0.21</v>
      </c>
      <c r="K201" s="9">
        <v>0.52</v>
      </c>
      <c r="L201" s="9">
        <v>0.38</v>
      </c>
      <c r="M201" s="9">
        <v>0.4</v>
      </c>
      <c r="N201" s="9">
        <v>223</v>
      </c>
      <c r="O201" s="9">
        <v>224</v>
      </c>
      <c r="P201" s="9">
        <v>234</v>
      </c>
      <c r="Q201" s="9">
        <v>43</v>
      </c>
      <c r="R201" s="9">
        <v>10</v>
      </c>
      <c r="S201" s="9">
        <v>11</v>
      </c>
      <c r="T201" s="9">
        <v>9</v>
      </c>
      <c r="U201" s="10">
        <v>0</v>
      </c>
    </row>
    <row r="202" spans="1:21" x14ac:dyDescent="0.2">
      <c r="A202" s="22">
        <v>2</v>
      </c>
      <c r="B202" s="9" t="s">
        <v>370</v>
      </c>
      <c r="C202" s="9">
        <v>101</v>
      </c>
      <c r="D202" s="9">
        <v>101</v>
      </c>
      <c r="E202" s="9">
        <v>0</v>
      </c>
      <c r="F202" s="9">
        <v>0</v>
      </c>
      <c r="G202" s="9">
        <v>0</v>
      </c>
      <c r="H202" s="9">
        <v>1</v>
      </c>
      <c r="I202" s="9">
        <v>0</v>
      </c>
      <c r="J202" s="9">
        <v>0.22</v>
      </c>
      <c r="K202" s="9">
        <v>0.54</v>
      </c>
      <c r="L202" s="9">
        <v>0.41</v>
      </c>
      <c r="M202" s="9">
        <v>0.41</v>
      </c>
      <c r="N202" s="9">
        <v>223</v>
      </c>
      <c r="O202" s="9">
        <v>224</v>
      </c>
      <c r="P202" s="9">
        <v>234</v>
      </c>
      <c r="Q202" s="9">
        <v>46</v>
      </c>
      <c r="R202" s="9">
        <v>10</v>
      </c>
      <c r="S202" s="9">
        <v>11</v>
      </c>
      <c r="T202" s="9">
        <v>9</v>
      </c>
      <c r="U202" s="10">
        <v>0</v>
      </c>
    </row>
    <row r="203" spans="1:21" x14ac:dyDescent="0.2">
      <c r="A203" s="22">
        <v>3</v>
      </c>
      <c r="B203" s="9" t="s">
        <v>371</v>
      </c>
      <c r="C203" s="9">
        <v>109</v>
      </c>
      <c r="D203" s="9">
        <v>109</v>
      </c>
      <c r="E203" s="9">
        <v>0</v>
      </c>
      <c r="F203" s="9">
        <v>0</v>
      </c>
      <c r="G203" s="9">
        <v>0</v>
      </c>
      <c r="H203" s="9">
        <v>1</v>
      </c>
      <c r="I203" s="9">
        <v>0</v>
      </c>
      <c r="J203" s="9">
        <v>0.23</v>
      </c>
      <c r="K203" s="9">
        <v>0.56000000000000005</v>
      </c>
      <c r="L203" s="9">
        <v>0.44</v>
      </c>
      <c r="M203" s="9">
        <v>0.43</v>
      </c>
      <c r="N203" s="9">
        <v>223</v>
      </c>
      <c r="O203" s="9">
        <v>224</v>
      </c>
      <c r="P203" s="9">
        <v>234</v>
      </c>
      <c r="Q203" s="9">
        <v>49</v>
      </c>
      <c r="R203" s="9">
        <v>10</v>
      </c>
      <c r="S203" s="9">
        <v>11</v>
      </c>
      <c r="T203" s="9">
        <v>9</v>
      </c>
      <c r="U203" s="10">
        <v>0</v>
      </c>
    </row>
    <row r="204" spans="1:21" x14ac:dyDescent="0.2">
      <c r="A204" s="22">
        <v>4</v>
      </c>
      <c r="B204" s="9" t="s">
        <v>372</v>
      </c>
      <c r="C204" s="9">
        <v>117</v>
      </c>
      <c r="D204" s="9">
        <v>117</v>
      </c>
      <c r="E204" s="9">
        <v>0</v>
      </c>
      <c r="F204" s="9">
        <v>0</v>
      </c>
      <c r="G204" s="9">
        <v>0</v>
      </c>
      <c r="H204" s="9">
        <v>1</v>
      </c>
      <c r="I204" s="9">
        <v>0</v>
      </c>
      <c r="J204" s="9">
        <v>0.24</v>
      </c>
      <c r="K204" s="9">
        <v>0.57999999999999996</v>
      </c>
      <c r="L204" s="9">
        <v>0.47</v>
      </c>
      <c r="M204" s="9">
        <v>0.45</v>
      </c>
      <c r="N204" s="9">
        <v>223</v>
      </c>
      <c r="O204" s="9">
        <v>224</v>
      </c>
      <c r="P204" s="9">
        <v>234</v>
      </c>
      <c r="Q204" s="9">
        <v>52</v>
      </c>
      <c r="R204" s="9">
        <v>10</v>
      </c>
      <c r="S204" s="9">
        <v>11</v>
      </c>
      <c r="T204" s="9">
        <v>9</v>
      </c>
      <c r="U204" s="10">
        <v>0</v>
      </c>
    </row>
    <row r="205" spans="1:21" x14ac:dyDescent="0.2">
      <c r="A205" s="22">
        <v>5</v>
      </c>
      <c r="B205" s="9" t="s">
        <v>373</v>
      </c>
      <c r="C205" s="9">
        <v>125</v>
      </c>
      <c r="D205" s="9">
        <v>125</v>
      </c>
      <c r="E205" s="9">
        <v>0</v>
      </c>
      <c r="F205" s="9">
        <v>0</v>
      </c>
      <c r="G205" s="9">
        <v>0</v>
      </c>
      <c r="H205" s="9">
        <v>1</v>
      </c>
      <c r="I205" s="9">
        <v>0</v>
      </c>
      <c r="J205" s="9">
        <v>0.25</v>
      </c>
      <c r="K205" s="9">
        <v>0.6</v>
      </c>
      <c r="L205" s="9">
        <v>0.5</v>
      </c>
      <c r="M205" s="9">
        <v>0.46</v>
      </c>
      <c r="N205" s="9">
        <v>223</v>
      </c>
      <c r="O205" s="9">
        <v>224</v>
      </c>
      <c r="P205" s="9">
        <v>234</v>
      </c>
      <c r="Q205" s="9">
        <v>55</v>
      </c>
      <c r="R205" s="9">
        <v>10</v>
      </c>
      <c r="S205" s="9">
        <v>11</v>
      </c>
      <c r="T205" s="9">
        <v>9</v>
      </c>
      <c r="U205" s="10">
        <v>0</v>
      </c>
    </row>
    <row r="206" spans="1:21" x14ac:dyDescent="0.2">
      <c r="A206" s="22">
        <v>6</v>
      </c>
      <c r="B206" s="9" t="s">
        <v>374</v>
      </c>
      <c r="C206" s="9">
        <v>133</v>
      </c>
      <c r="D206" s="9">
        <v>133</v>
      </c>
      <c r="E206" s="9">
        <v>0</v>
      </c>
      <c r="F206" s="9">
        <v>0</v>
      </c>
      <c r="G206" s="9">
        <v>0</v>
      </c>
      <c r="H206" s="9">
        <v>1</v>
      </c>
      <c r="I206" s="9">
        <v>0</v>
      </c>
      <c r="J206" s="9">
        <v>0.26</v>
      </c>
      <c r="K206" s="9">
        <v>0.62</v>
      </c>
      <c r="L206" s="9">
        <v>0.53</v>
      </c>
      <c r="M206" s="9">
        <v>0.48</v>
      </c>
      <c r="N206" s="9">
        <v>223</v>
      </c>
      <c r="O206" s="9">
        <v>224</v>
      </c>
      <c r="P206" s="9">
        <v>234</v>
      </c>
      <c r="Q206" s="9">
        <v>58</v>
      </c>
      <c r="R206" s="9">
        <v>10</v>
      </c>
      <c r="S206" s="9">
        <v>11</v>
      </c>
      <c r="T206" s="9">
        <v>9</v>
      </c>
      <c r="U206" s="10">
        <v>0</v>
      </c>
    </row>
    <row r="207" spans="1:21" x14ac:dyDescent="0.2">
      <c r="A207" s="22">
        <v>7</v>
      </c>
      <c r="B207" s="9" t="s">
        <v>375</v>
      </c>
      <c r="C207" s="9">
        <v>141</v>
      </c>
      <c r="D207" s="9">
        <v>141</v>
      </c>
      <c r="E207" s="9">
        <v>0</v>
      </c>
      <c r="F207" s="9">
        <v>0</v>
      </c>
      <c r="G207" s="9">
        <v>0</v>
      </c>
      <c r="H207" s="9">
        <v>1</v>
      </c>
      <c r="I207" s="9">
        <v>0</v>
      </c>
      <c r="J207" s="9">
        <v>0.27</v>
      </c>
      <c r="K207" s="9">
        <v>0.64</v>
      </c>
      <c r="L207" s="9">
        <v>0.56000000000000005</v>
      </c>
      <c r="M207" s="9">
        <v>0.5</v>
      </c>
      <c r="N207" s="9">
        <v>223</v>
      </c>
      <c r="O207" s="9">
        <v>224</v>
      </c>
      <c r="P207" s="9">
        <v>234</v>
      </c>
      <c r="Q207" s="9">
        <v>61</v>
      </c>
      <c r="R207" s="9">
        <v>10</v>
      </c>
      <c r="S207" s="9">
        <v>11</v>
      </c>
      <c r="T207" s="9">
        <v>9</v>
      </c>
      <c r="U207" s="10">
        <v>0</v>
      </c>
    </row>
    <row r="208" spans="1:21" x14ac:dyDescent="0.2">
      <c r="A208" s="22">
        <v>8</v>
      </c>
      <c r="B208" s="9" t="s">
        <v>376</v>
      </c>
      <c r="C208" s="9">
        <v>149</v>
      </c>
      <c r="D208" s="9">
        <v>149</v>
      </c>
      <c r="E208" s="9">
        <v>0</v>
      </c>
      <c r="F208" s="9">
        <v>0</v>
      </c>
      <c r="G208" s="9">
        <v>0</v>
      </c>
      <c r="H208" s="9">
        <v>1</v>
      </c>
      <c r="I208" s="9">
        <v>0</v>
      </c>
      <c r="J208" s="9">
        <v>0.28000000000000003</v>
      </c>
      <c r="K208" s="9">
        <v>0.66</v>
      </c>
      <c r="L208" s="9">
        <v>0.59</v>
      </c>
      <c r="M208" s="9">
        <v>0.51</v>
      </c>
      <c r="N208" s="9">
        <v>223</v>
      </c>
      <c r="O208" s="9">
        <v>224</v>
      </c>
      <c r="P208" s="9">
        <v>234</v>
      </c>
      <c r="Q208" s="9">
        <v>64</v>
      </c>
      <c r="R208" s="9">
        <v>10</v>
      </c>
      <c r="S208" s="9">
        <v>11</v>
      </c>
      <c r="T208" s="9">
        <v>9</v>
      </c>
      <c r="U208" s="10">
        <v>0</v>
      </c>
    </row>
    <row r="209" spans="1:21" x14ac:dyDescent="0.2">
      <c r="A209" s="22">
        <v>9</v>
      </c>
      <c r="B209" s="9" t="s">
        <v>377</v>
      </c>
      <c r="C209" s="9">
        <v>157</v>
      </c>
      <c r="D209" s="9">
        <v>157</v>
      </c>
      <c r="E209" s="9">
        <v>0</v>
      </c>
      <c r="F209" s="9">
        <v>0</v>
      </c>
      <c r="G209" s="9">
        <v>0</v>
      </c>
      <c r="H209" s="9">
        <v>1</v>
      </c>
      <c r="I209" s="9">
        <v>0</v>
      </c>
      <c r="J209" s="9">
        <v>0.28999999999999998</v>
      </c>
      <c r="K209" s="9">
        <v>0.68</v>
      </c>
      <c r="L209" s="9">
        <v>0.62</v>
      </c>
      <c r="M209" s="9">
        <v>0.53</v>
      </c>
      <c r="N209" s="9">
        <v>223</v>
      </c>
      <c r="O209" s="9">
        <v>224</v>
      </c>
      <c r="P209" s="9">
        <v>234</v>
      </c>
      <c r="Q209" s="9">
        <v>67</v>
      </c>
      <c r="R209" s="9">
        <v>10</v>
      </c>
      <c r="S209" s="9">
        <v>11</v>
      </c>
      <c r="T209" s="9">
        <v>9</v>
      </c>
      <c r="U209" s="10">
        <v>0</v>
      </c>
    </row>
    <row r="210" spans="1:21" ht="13.5" thickBot="1" x14ac:dyDescent="0.25">
      <c r="A210" s="23">
        <v>10</v>
      </c>
      <c r="B210" s="9" t="s">
        <v>378</v>
      </c>
      <c r="C210" s="9">
        <v>170</v>
      </c>
      <c r="D210" s="9">
        <v>170</v>
      </c>
      <c r="E210" s="12">
        <v>0</v>
      </c>
      <c r="F210" s="12">
        <v>0</v>
      </c>
      <c r="G210" s="12">
        <v>0</v>
      </c>
      <c r="H210" s="12">
        <v>1</v>
      </c>
      <c r="I210" s="12">
        <v>0</v>
      </c>
      <c r="J210" s="12">
        <v>0.3</v>
      </c>
      <c r="K210" s="12">
        <v>0.7</v>
      </c>
      <c r="L210" s="12">
        <v>0.65</v>
      </c>
      <c r="M210" s="12">
        <v>0.55000000000000004</v>
      </c>
      <c r="N210" s="12">
        <v>223</v>
      </c>
      <c r="O210" s="12">
        <v>224</v>
      </c>
      <c r="P210" s="12">
        <v>234</v>
      </c>
      <c r="Q210" s="9">
        <v>70</v>
      </c>
      <c r="R210" s="12">
        <v>10</v>
      </c>
      <c r="S210" s="12">
        <v>11</v>
      </c>
      <c r="T210" s="12">
        <v>9</v>
      </c>
      <c r="U210" s="13">
        <v>0</v>
      </c>
    </row>
    <row r="211" spans="1:21" x14ac:dyDescent="0.2">
      <c r="A211" s="29">
        <v>0</v>
      </c>
      <c r="B211" s="5" t="s">
        <v>166</v>
      </c>
      <c r="C211" s="5">
        <v>90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0.4</v>
      </c>
      <c r="K211" s="5">
        <v>0.2</v>
      </c>
      <c r="L211" s="5">
        <v>0</v>
      </c>
      <c r="M211" s="5">
        <v>0.33</v>
      </c>
      <c r="N211" s="5">
        <v>224</v>
      </c>
      <c r="O211" s="5">
        <v>223</v>
      </c>
      <c r="P211" s="9">
        <v>234</v>
      </c>
      <c r="Q211" s="5">
        <v>35</v>
      </c>
      <c r="R211" s="6">
        <v>8</v>
      </c>
      <c r="S211" s="6">
        <v>7</v>
      </c>
      <c r="T211" s="6">
        <v>0</v>
      </c>
      <c r="U211" s="7">
        <v>0</v>
      </c>
    </row>
    <row r="212" spans="1:21" x14ac:dyDescent="0.2">
      <c r="A212" s="22">
        <v>1</v>
      </c>
      <c r="B212" s="9" t="s">
        <v>379</v>
      </c>
      <c r="C212" s="9">
        <v>99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0.42</v>
      </c>
      <c r="K212" s="9">
        <v>0.22</v>
      </c>
      <c r="L212" s="9">
        <v>0</v>
      </c>
      <c r="M212" s="9">
        <v>0.35</v>
      </c>
      <c r="N212" s="9">
        <v>224</v>
      </c>
      <c r="O212" s="9">
        <v>223</v>
      </c>
      <c r="P212" s="9">
        <v>234</v>
      </c>
      <c r="Q212" s="9">
        <v>37</v>
      </c>
      <c r="R212" s="9">
        <v>8</v>
      </c>
      <c r="S212" s="9">
        <v>7</v>
      </c>
      <c r="T212" s="9">
        <v>0</v>
      </c>
      <c r="U212" s="10">
        <v>0</v>
      </c>
    </row>
    <row r="213" spans="1:21" x14ac:dyDescent="0.2">
      <c r="A213" s="22">
        <v>2</v>
      </c>
      <c r="B213" s="9" t="s">
        <v>380</v>
      </c>
      <c r="C213" s="9">
        <v>108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0.44</v>
      </c>
      <c r="K213" s="9">
        <v>0.24</v>
      </c>
      <c r="L213" s="9">
        <v>0</v>
      </c>
      <c r="M213" s="9">
        <v>0.37</v>
      </c>
      <c r="N213" s="9">
        <v>224</v>
      </c>
      <c r="O213" s="9">
        <v>223</v>
      </c>
      <c r="P213" s="9">
        <v>234</v>
      </c>
      <c r="Q213" s="9">
        <v>39</v>
      </c>
      <c r="R213" s="9">
        <v>8</v>
      </c>
      <c r="S213" s="9">
        <v>7</v>
      </c>
      <c r="T213" s="9">
        <v>0</v>
      </c>
      <c r="U213" s="10">
        <v>0</v>
      </c>
    </row>
    <row r="214" spans="1:21" x14ac:dyDescent="0.2">
      <c r="A214" s="22">
        <v>3</v>
      </c>
      <c r="B214" s="9" t="s">
        <v>381</v>
      </c>
      <c r="C214" s="9">
        <v>117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0.46</v>
      </c>
      <c r="K214" s="9">
        <v>0.26</v>
      </c>
      <c r="L214" s="9">
        <v>0</v>
      </c>
      <c r="M214" s="9">
        <v>0.39</v>
      </c>
      <c r="N214" s="9">
        <v>224</v>
      </c>
      <c r="O214" s="9">
        <v>223</v>
      </c>
      <c r="P214" s="9">
        <v>234</v>
      </c>
      <c r="Q214" s="9">
        <v>41</v>
      </c>
      <c r="R214" s="9">
        <v>8</v>
      </c>
      <c r="S214" s="9">
        <v>7</v>
      </c>
      <c r="T214" s="9">
        <v>0</v>
      </c>
      <c r="U214" s="10">
        <v>0</v>
      </c>
    </row>
    <row r="215" spans="1:21" x14ac:dyDescent="0.2">
      <c r="A215" s="22">
        <v>4</v>
      </c>
      <c r="B215" s="9" t="s">
        <v>382</v>
      </c>
      <c r="C215" s="9">
        <v>126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0.48</v>
      </c>
      <c r="K215" s="9">
        <v>0.28000000000000003</v>
      </c>
      <c r="L215" s="9">
        <v>0</v>
      </c>
      <c r="M215" s="9">
        <v>0.41</v>
      </c>
      <c r="N215" s="9">
        <v>224</v>
      </c>
      <c r="O215" s="9">
        <v>223</v>
      </c>
      <c r="P215" s="9">
        <v>234</v>
      </c>
      <c r="Q215" s="9">
        <v>43</v>
      </c>
      <c r="R215" s="9">
        <v>8</v>
      </c>
      <c r="S215" s="9">
        <v>7</v>
      </c>
      <c r="T215" s="9">
        <v>0</v>
      </c>
      <c r="U215" s="10">
        <v>0</v>
      </c>
    </row>
    <row r="216" spans="1:21" x14ac:dyDescent="0.2">
      <c r="A216" s="22">
        <v>5</v>
      </c>
      <c r="B216" s="9" t="s">
        <v>383</v>
      </c>
      <c r="C216" s="9">
        <v>135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0.5</v>
      </c>
      <c r="K216" s="9">
        <v>0.3</v>
      </c>
      <c r="L216" s="9">
        <v>0</v>
      </c>
      <c r="M216" s="9">
        <v>0.44</v>
      </c>
      <c r="N216" s="9">
        <v>224</v>
      </c>
      <c r="O216" s="9">
        <v>223</v>
      </c>
      <c r="P216" s="9">
        <v>234</v>
      </c>
      <c r="Q216" s="9">
        <v>45</v>
      </c>
      <c r="R216" s="9">
        <v>8</v>
      </c>
      <c r="S216" s="9">
        <v>7</v>
      </c>
      <c r="T216" s="9">
        <v>0</v>
      </c>
      <c r="U216" s="10">
        <v>0</v>
      </c>
    </row>
    <row r="217" spans="1:21" x14ac:dyDescent="0.2">
      <c r="A217" s="22">
        <v>6</v>
      </c>
      <c r="B217" s="9" t="s">
        <v>384</v>
      </c>
      <c r="C217" s="9">
        <v>144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0.52</v>
      </c>
      <c r="K217" s="9">
        <v>0.32</v>
      </c>
      <c r="L217" s="9">
        <v>0</v>
      </c>
      <c r="M217" s="9">
        <v>0.46</v>
      </c>
      <c r="N217" s="9">
        <v>224</v>
      </c>
      <c r="O217" s="9">
        <v>223</v>
      </c>
      <c r="P217" s="9">
        <v>234</v>
      </c>
      <c r="Q217" s="9">
        <v>47</v>
      </c>
      <c r="R217" s="9">
        <v>8</v>
      </c>
      <c r="S217" s="9">
        <v>7</v>
      </c>
      <c r="T217" s="9">
        <v>0</v>
      </c>
      <c r="U217" s="10">
        <v>0</v>
      </c>
    </row>
    <row r="218" spans="1:21" x14ac:dyDescent="0.2">
      <c r="A218" s="22">
        <v>7</v>
      </c>
      <c r="B218" s="9" t="s">
        <v>385</v>
      </c>
      <c r="C218" s="9">
        <v>153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0.54</v>
      </c>
      <c r="K218" s="9">
        <v>0.34</v>
      </c>
      <c r="L218" s="9">
        <v>0</v>
      </c>
      <c r="M218" s="9">
        <v>0.48</v>
      </c>
      <c r="N218" s="9">
        <v>224</v>
      </c>
      <c r="O218" s="9">
        <v>223</v>
      </c>
      <c r="P218" s="9">
        <v>234</v>
      </c>
      <c r="Q218" s="9">
        <v>49</v>
      </c>
      <c r="R218" s="9">
        <v>8</v>
      </c>
      <c r="S218" s="9">
        <v>7</v>
      </c>
      <c r="T218" s="9">
        <v>0</v>
      </c>
      <c r="U218" s="10">
        <v>0</v>
      </c>
    </row>
    <row r="219" spans="1:21" x14ac:dyDescent="0.2">
      <c r="A219" s="22">
        <v>8</v>
      </c>
      <c r="B219" s="9" t="s">
        <v>386</v>
      </c>
      <c r="C219" s="9">
        <v>162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0.56000000000000005</v>
      </c>
      <c r="K219" s="9">
        <v>0.36</v>
      </c>
      <c r="L219" s="9">
        <v>0</v>
      </c>
      <c r="M219" s="9">
        <v>0.5</v>
      </c>
      <c r="N219" s="9">
        <v>224</v>
      </c>
      <c r="O219" s="9">
        <v>223</v>
      </c>
      <c r="P219" s="9">
        <v>234</v>
      </c>
      <c r="Q219" s="9">
        <v>51</v>
      </c>
      <c r="R219" s="9">
        <v>8</v>
      </c>
      <c r="S219" s="9">
        <v>7</v>
      </c>
      <c r="T219" s="9">
        <v>0</v>
      </c>
      <c r="U219" s="10">
        <v>0</v>
      </c>
    </row>
    <row r="220" spans="1:21" x14ac:dyDescent="0.2">
      <c r="A220" s="22">
        <v>9</v>
      </c>
      <c r="B220" s="9" t="s">
        <v>387</v>
      </c>
      <c r="C220" s="9">
        <v>171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0.57999999999999996</v>
      </c>
      <c r="K220" s="9">
        <v>0.38</v>
      </c>
      <c r="L220" s="9">
        <v>0</v>
      </c>
      <c r="M220" s="9">
        <v>0.52</v>
      </c>
      <c r="N220" s="9">
        <v>224</v>
      </c>
      <c r="O220" s="9">
        <v>223</v>
      </c>
      <c r="P220" s="9">
        <v>234</v>
      </c>
      <c r="Q220" s="9">
        <v>53</v>
      </c>
      <c r="R220" s="9">
        <v>8</v>
      </c>
      <c r="S220" s="9">
        <v>7</v>
      </c>
      <c r="T220" s="9">
        <v>0</v>
      </c>
      <c r="U220" s="10">
        <v>0</v>
      </c>
    </row>
    <row r="221" spans="1:21" ht="13.5" thickBot="1" x14ac:dyDescent="0.25">
      <c r="A221" s="23">
        <v>10</v>
      </c>
      <c r="B221" s="9" t="s">
        <v>388</v>
      </c>
      <c r="C221" s="9">
        <v>180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0.6</v>
      </c>
      <c r="K221" s="12">
        <v>0.4</v>
      </c>
      <c r="L221" s="12">
        <v>0</v>
      </c>
      <c r="M221" s="12">
        <v>0.55000000000000004</v>
      </c>
      <c r="N221" s="12">
        <v>224</v>
      </c>
      <c r="O221" s="12">
        <v>223</v>
      </c>
      <c r="P221" s="12">
        <v>234</v>
      </c>
      <c r="Q221" s="9">
        <v>55</v>
      </c>
      <c r="R221" s="12">
        <v>8</v>
      </c>
      <c r="S221" s="12">
        <v>7</v>
      </c>
      <c r="T221" s="12">
        <v>0</v>
      </c>
      <c r="U221" s="13">
        <v>0</v>
      </c>
    </row>
    <row r="222" spans="1:21" x14ac:dyDescent="0.2">
      <c r="A222" s="29">
        <v>0</v>
      </c>
      <c r="B222" s="5" t="s">
        <v>167</v>
      </c>
      <c r="C222" s="5">
        <v>85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0.3</v>
      </c>
      <c r="K222" s="5">
        <v>0.44</v>
      </c>
      <c r="L222" s="5">
        <v>0</v>
      </c>
      <c r="M222" s="5">
        <v>0.4</v>
      </c>
      <c r="N222" s="5">
        <v>223</v>
      </c>
      <c r="O222" s="5">
        <v>224</v>
      </c>
      <c r="P222" s="9">
        <v>234</v>
      </c>
      <c r="Q222" s="5">
        <v>35</v>
      </c>
      <c r="R222" s="6">
        <v>7</v>
      </c>
      <c r="S222" s="6">
        <v>8</v>
      </c>
      <c r="T222" s="6">
        <v>0</v>
      </c>
      <c r="U222" s="7">
        <v>0</v>
      </c>
    </row>
    <row r="223" spans="1:21" x14ac:dyDescent="0.2">
      <c r="A223" s="22">
        <v>1</v>
      </c>
      <c r="B223" s="9" t="s">
        <v>389</v>
      </c>
      <c r="C223" s="9">
        <v>93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0.32</v>
      </c>
      <c r="K223" s="9">
        <v>0.46</v>
      </c>
      <c r="L223" s="9">
        <v>0</v>
      </c>
      <c r="M223" s="9">
        <v>0.42</v>
      </c>
      <c r="N223" s="9">
        <v>223</v>
      </c>
      <c r="O223" s="9">
        <v>224</v>
      </c>
      <c r="P223" s="9">
        <v>234</v>
      </c>
      <c r="Q223" s="9">
        <v>37</v>
      </c>
      <c r="R223" s="9">
        <v>7</v>
      </c>
      <c r="S223" s="9">
        <v>8</v>
      </c>
      <c r="T223" s="9">
        <v>0</v>
      </c>
      <c r="U223" s="10">
        <v>0</v>
      </c>
    </row>
    <row r="224" spans="1:21" x14ac:dyDescent="0.2">
      <c r="A224" s="22">
        <v>2</v>
      </c>
      <c r="B224" s="9" t="s">
        <v>390</v>
      </c>
      <c r="C224" s="9">
        <v>101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0.34</v>
      </c>
      <c r="K224" s="9">
        <v>0.48</v>
      </c>
      <c r="L224" s="9">
        <v>0</v>
      </c>
      <c r="M224" s="9">
        <v>0.45</v>
      </c>
      <c r="N224" s="9">
        <v>223</v>
      </c>
      <c r="O224" s="9">
        <v>224</v>
      </c>
      <c r="P224" s="9">
        <v>234</v>
      </c>
      <c r="Q224" s="9">
        <v>39</v>
      </c>
      <c r="R224" s="9">
        <v>7</v>
      </c>
      <c r="S224" s="9">
        <v>8</v>
      </c>
      <c r="T224" s="9">
        <v>0</v>
      </c>
      <c r="U224" s="10">
        <v>0</v>
      </c>
    </row>
    <row r="225" spans="1:21" x14ac:dyDescent="0.2">
      <c r="A225" s="22">
        <v>3</v>
      </c>
      <c r="B225" s="9" t="s">
        <v>391</v>
      </c>
      <c r="C225" s="9">
        <v>109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0.36</v>
      </c>
      <c r="K225" s="9">
        <v>0.5</v>
      </c>
      <c r="L225" s="9">
        <v>0</v>
      </c>
      <c r="M225" s="9">
        <v>0.47</v>
      </c>
      <c r="N225" s="9">
        <v>223</v>
      </c>
      <c r="O225" s="9">
        <v>224</v>
      </c>
      <c r="P225" s="9">
        <v>234</v>
      </c>
      <c r="Q225" s="9">
        <v>41</v>
      </c>
      <c r="R225" s="9">
        <v>7</v>
      </c>
      <c r="S225" s="9">
        <v>8</v>
      </c>
      <c r="T225" s="9">
        <v>0</v>
      </c>
      <c r="U225" s="10">
        <v>0</v>
      </c>
    </row>
    <row r="226" spans="1:21" x14ac:dyDescent="0.2">
      <c r="A226" s="22">
        <v>4</v>
      </c>
      <c r="B226" s="9" t="s">
        <v>392</v>
      </c>
      <c r="C226" s="9">
        <v>117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0.38</v>
      </c>
      <c r="K226" s="9">
        <v>0.52</v>
      </c>
      <c r="L226" s="9">
        <v>0</v>
      </c>
      <c r="M226" s="9">
        <v>0.49</v>
      </c>
      <c r="N226" s="9">
        <v>223</v>
      </c>
      <c r="O226" s="9">
        <v>224</v>
      </c>
      <c r="P226" s="9">
        <v>234</v>
      </c>
      <c r="Q226" s="9">
        <v>43</v>
      </c>
      <c r="R226" s="9">
        <v>7</v>
      </c>
      <c r="S226" s="9">
        <v>8</v>
      </c>
      <c r="T226" s="9">
        <v>0</v>
      </c>
      <c r="U226" s="10">
        <v>0</v>
      </c>
    </row>
    <row r="227" spans="1:21" x14ac:dyDescent="0.2">
      <c r="A227" s="22">
        <v>5</v>
      </c>
      <c r="B227" s="9" t="s">
        <v>393</v>
      </c>
      <c r="C227" s="9">
        <v>125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0.4</v>
      </c>
      <c r="K227" s="9">
        <v>0.54</v>
      </c>
      <c r="L227" s="9">
        <v>0</v>
      </c>
      <c r="M227" s="9">
        <v>0.51</v>
      </c>
      <c r="N227" s="9">
        <v>223</v>
      </c>
      <c r="O227" s="9">
        <v>224</v>
      </c>
      <c r="P227" s="9">
        <v>234</v>
      </c>
      <c r="Q227" s="9">
        <v>45</v>
      </c>
      <c r="R227" s="9">
        <v>7</v>
      </c>
      <c r="S227" s="9">
        <v>8</v>
      </c>
      <c r="T227" s="9">
        <v>0</v>
      </c>
      <c r="U227" s="10">
        <v>0</v>
      </c>
    </row>
    <row r="228" spans="1:21" x14ac:dyDescent="0.2">
      <c r="A228" s="22">
        <v>6</v>
      </c>
      <c r="B228" s="9" t="s">
        <v>394</v>
      </c>
      <c r="C228" s="9">
        <v>133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0.42</v>
      </c>
      <c r="K228" s="9">
        <v>0.56000000000000005</v>
      </c>
      <c r="L228" s="9">
        <v>0</v>
      </c>
      <c r="M228" s="9">
        <v>0.53</v>
      </c>
      <c r="N228" s="9">
        <v>223</v>
      </c>
      <c r="O228" s="9">
        <v>224</v>
      </c>
      <c r="P228" s="9">
        <v>234</v>
      </c>
      <c r="Q228" s="9">
        <v>47</v>
      </c>
      <c r="R228" s="9">
        <v>7</v>
      </c>
      <c r="S228" s="9">
        <v>8</v>
      </c>
      <c r="T228" s="9">
        <v>0</v>
      </c>
      <c r="U228" s="10">
        <v>0</v>
      </c>
    </row>
    <row r="229" spans="1:21" x14ac:dyDescent="0.2">
      <c r="A229" s="22">
        <v>7</v>
      </c>
      <c r="B229" s="9" t="s">
        <v>395</v>
      </c>
      <c r="C229" s="9">
        <v>141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0.44</v>
      </c>
      <c r="K229" s="9">
        <v>0.57999999999999996</v>
      </c>
      <c r="L229" s="9">
        <v>0</v>
      </c>
      <c r="M229" s="9">
        <v>0.56000000000000005</v>
      </c>
      <c r="N229" s="9">
        <v>223</v>
      </c>
      <c r="O229" s="9">
        <v>224</v>
      </c>
      <c r="P229" s="9">
        <v>234</v>
      </c>
      <c r="Q229" s="9">
        <v>49</v>
      </c>
      <c r="R229" s="9">
        <v>7</v>
      </c>
      <c r="S229" s="9">
        <v>8</v>
      </c>
      <c r="T229" s="9">
        <v>0</v>
      </c>
      <c r="U229" s="10">
        <v>0</v>
      </c>
    </row>
    <row r="230" spans="1:21" x14ac:dyDescent="0.2">
      <c r="A230" s="22">
        <v>8</v>
      </c>
      <c r="B230" s="9" t="s">
        <v>396</v>
      </c>
      <c r="C230" s="9">
        <v>149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0.46</v>
      </c>
      <c r="K230" s="9">
        <v>0.6</v>
      </c>
      <c r="L230" s="9">
        <v>0</v>
      </c>
      <c r="M230" s="9">
        <v>0.57999999999999996</v>
      </c>
      <c r="N230" s="9">
        <v>223</v>
      </c>
      <c r="O230" s="9">
        <v>224</v>
      </c>
      <c r="P230" s="9">
        <v>234</v>
      </c>
      <c r="Q230" s="9">
        <v>51</v>
      </c>
      <c r="R230" s="9">
        <v>7</v>
      </c>
      <c r="S230" s="9">
        <v>8</v>
      </c>
      <c r="T230" s="9">
        <v>0</v>
      </c>
      <c r="U230" s="10">
        <v>0</v>
      </c>
    </row>
    <row r="231" spans="1:21" x14ac:dyDescent="0.2">
      <c r="A231" s="22">
        <v>9</v>
      </c>
      <c r="B231" s="9" t="s">
        <v>397</v>
      </c>
      <c r="C231" s="9">
        <v>157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0.48</v>
      </c>
      <c r="K231" s="9">
        <v>0.62</v>
      </c>
      <c r="L231" s="9">
        <v>0</v>
      </c>
      <c r="M231" s="9">
        <v>0.6</v>
      </c>
      <c r="N231" s="9">
        <v>223</v>
      </c>
      <c r="O231" s="9">
        <v>224</v>
      </c>
      <c r="P231" s="9">
        <v>234</v>
      </c>
      <c r="Q231" s="9">
        <v>53</v>
      </c>
      <c r="R231" s="9">
        <v>7</v>
      </c>
      <c r="S231" s="9">
        <v>8</v>
      </c>
      <c r="T231" s="9">
        <v>0</v>
      </c>
      <c r="U231" s="10">
        <v>0</v>
      </c>
    </row>
    <row r="232" spans="1:21" ht="13.5" thickBot="1" x14ac:dyDescent="0.25">
      <c r="A232" s="23">
        <v>10</v>
      </c>
      <c r="B232" s="9" t="s">
        <v>398</v>
      </c>
      <c r="C232" s="9">
        <v>170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0.5</v>
      </c>
      <c r="K232" s="12">
        <v>0.64</v>
      </c>
      <c r="L232" s="12">
        <v>0</v>
      </c>
      <c r="M232" s="12">
        <v>0.62</v>
      </c>
      <c r="N232" s="12">
        <v>223</v>
      </c>
      <c r="O232" s="12">
        <v>224</v>
      </c>
      <c r="P232" s="12">
        <v>234</v>
      </c>
      <c r="Q232" s="9">
        <v>55</v>
      </c>
      <c r="R232" s="12">
        <v>7</v>
      </c>
      <c r="S232" s="12">
        <v>8</v>
      </c>
      <c r="T232" s="12">
        <v>0</v>
      </c>
      <c r="U232" s="13">
        <v>0</v>
      </c>
    </row>
    <row r="233" spans="1:21" x14ac:dyDescent="0.2">
      <c r="A233" s="29">
        <v>0</v>
      </c>
      <c r="B233" s="5" t="s">
        <v>168</v>
      </c>
      <c r="C233" s="5">
        <v>80</v>
      </c>
      <c r="D233" s="5">
        <v>80</v>
      </c>
      <c r="E233" s="5">
        <v>0</v>
      </c>
      <c r="F233" s="5">
        <v>0</v>
      </c>
      <c r="G233" s="5">
        <v>0</v>
      </c>
      <c r="H233" s="5">
        <v>1</v>
      </c>
      <c r="I233" s="5">
        <v>0</v>
      </c>
      <c r="J233" s="5">
        <v>0</v>
      </c>
      <c r="K233" s="5">
        <v>0.6</v>
      </c>
      <c r="L233" s="5">
        <v>0.6</v>
      </c>
      <c r="M233" s="5">
        <v>0.33</v>
      </c>
      <c r="N233" s="5">
        <v>223</v>
      </c>
      <c r="O233" s="5">
        <v>224</v>
      </c>
      <c r="P233" s="9">
        <v>234</v>
      </c>
      <c r="Q233" s="5">
        <v>35</v>
      </c>
      <c r="R233" s="6">
        <v>8</v>
      </c>
      <c r="S233" s="6">
        <v>15</v>
      </c>
      <c r="T233" s="6">
        <v>9</v>
      </c>
      <c r="U233" s="7">
        <v>0</v>
      </c>
    </row>
    <row r="234" spans="1:21" x14ac:dyDescent="0.2">
      <c r="A234" s="22">
        <v>1</v>
      </c>
      <c r="B234" s="9" t="s">
        <v>399</v>
      </c>
      <c r="C234" s="9">
        <v>88</v>
      </c>
      <c r="D234" s="9">
        <v>88</v>
      </c>
      <c r="E234" s="9">
        <v>0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9">
        <v>0.65</v>
      </c>
      <c r="L234" s="9">
        <v>0.65</v>
      </c>
      <c r="M234" s="9">
        <v>0.35</v>
      </c>
      <c r="N234" s="9">
        <v>223</v>
      </c>
      <c r="O234" s="9">
        <v>224</v>
      </c>
      <c r="P234" s="9">
        <v>234</v>
      </c>
      <c r="Q234" s="9">
        <v>37</v>
      </c>
      <c r="R234" s="9">
        <v>8</v>
      </c>
      <c r="S234" s="9">
        <v>15</v>
      </c>
      <c r="T234" s="9">
        <v>9</v>
      </c>
      <c r="U234" s="10">
        <v>0</v>
      </c>
    </row>
    <row r="235" spans="1:21" x14ac:dyDescent="0.2">
      <c r="A235" s="22">
        <v>2</v>
      </c>
      <c r="B235" s="9" t="s">
        <v>400</v>
      </c>
      <c r="C235" s="9">
        <v>96</v>
      </c>
      <c r="D235" s="9">
        <v>96</v>
      </c>
      <c r="E235" s="9">
        <v>0</v>
      </c>
      <c r="F235" s="9">
        <v>0</v>
      </c>
      <c r="G235" s="9">
        <v>0</v>
      </c>
      <c r="H235" s="9">
        <v>1</v>
      </c>
      <c r="I235" s="9">
        <v>0</v>
      </c>
      <c r="J235" s="9">
        <v>0</v>
      </c>
      <c r="K235" s="9">
        <v>0.7</v>
      </c>
      <c r="L235" s="9">
        <v>0.7</v>
      </c>
      <c r="M235" s="9">
        <v>0.38</v>
      </c>
      <c r="N235" s="9">
        <v>223</v>
      </c>
      <c r="O235" s="9">
        <v>224</v>
      </c>
      <c r="P235" s="9">
        <v>234</v>
      </c>
      <c r="Q235" s="9">
        <v>39</v>
      </c>
      <c r="R235" s="9">
        <v>8</v>
      </c>
      <c r="S235" s="9">
        <v>15</v>
      </c>
      <c r="T235" s="9">
        <v>9</v>
      </c>
      <c r="U235" s="10">
        <v>0</v>
      </c>
    </row>
    <row r="236" spans="1:21" x14ac:dyDescent="0.2">
      <c r="A236" s="22">
        <v>3</v>
      </c>
      <c r="B236" s="9" t="s">
        <v>401</v>
      </c>
      <c r="C236" s="9">
        <v>104</v>
      </c>
      <c r="D236" s="9">
        <v>104</v>
      </c>
      <c r="E236" s="9">
        <v>0</v>
      </c>
      <c r="F236" s="9">
        <v>0</v>
      </c>
      <c r="G236" s="9">
        <v>0</v>
      </c>
      <c r="H236" s="9">
        <v>1</v>
      </c>
      <c r="I236" s="9">
        <v>0</v>
      </c>
      <c r="J236" s="9">
        <v>0</v>
      </c>
      <c r="K236" s="9">
        <v>0.75</v>
      </c>
      <c r="L236" s="9">
        <v>0.75</v>
      </c>
      <c r="M236" s="9">
        <v>0.41</v>
      </c>
      <c r="N236" s="9">
        <v>223</v>
      </c>
      <c r="O236" s="9">
        <v>224</v>
      </c>
      <c r="P236" s="9">
        <v>234</v>
      </c>
      <c r="Q236" s="9">
        <v>41</v>
      </c>
      <c r="R236" s="9">
        <v>8</v>
      </c>
      <c r="S236" s="9">
        <v>15</v>
      </c>
      <c r="T236" s="9">
        <v>9</v>
      </c>
      <c r="U236" s="10">
        <v>0</v>
      </c>
    </row>
    <row r="237" spans="1:21" x14ac:dyDescent="0.2">
      <c r="A237" s="22">
        <v>4</v>
      </c>
      <c r="B237" s="9" t="s">
        <v>402</v>
      </c>
      <c r="C237" s="9">
        <v>112</v>
      </c>
      <c r="D237" s="9">
        <v>112</v>
      </c>
      <c r="E237" s="9">
        <v>0</v>
      </c>
      <c r="F237" s="9">
        <v>0</v>
      </c>
      <c r="G237" s="9">
        <v>0</v>
      </c>
      <c r="H237" s="9">
        <v>1</v>
      </c>
      <c r="I237" s="9">
        <v>0</v>
      </c>
      <c r="J237" s="9">
        <v>0</v>
      </c>
      <c r="K237" s="9">
        <v>0.8</v>
      </c>
      <c r="L237" s="9">
        <v>0.8</v>
      </c>
      <c r="M237" s="9">
        <v>0.44</v>
      </c>
      <c r="N237" s="9">
        <v>223</v>
      </c>
      <c r="O237" s="9">
        <v>224</v>
      </c>
      <c r="P237" s="9">
        <v>234</v>
      </c>
      <c r="Q237" s="9">
        <v>43</v>
      </c>
      <c r="R237" s="9">
        <v>8</v>
      </c>
      <c r="S237" s="9">
        <v>15</v>
      </c>
      <c r="T237" s="9">
        <v>9</v>
      </c>
      <c r="U237" s="10">
        <v>0</v>
      </c>
    </row>
    <row r="238" spans="1:21" x14ac:dyDescent="0.2">
      <c r="A238" s="22">
        <v>5</v>
      </c>
      <c r="B238" s="9" t="s">
        <v>403</v>
      </c>
      <c r="C238" s="9">
        <v>120</v>
      </c>
      <c r="D238" s="9">
        <v>120</v>
      </c>
      <c r="E238" s="9">
        <v>0</v>
      </c>
      <c r="F238" s="9">
        <v>0</v>
      </c>
      <c r="G238" s="9">
        <v>0</v>
      </c>
      <c r="H238" s="9">
        <v>1</v>
      </c>
      <c r="I238" s="9">
        <v>0</v>
      </c>
      <c r="J238" s="9">
        <v>0</v>
      </c>
      <c r="K238" s="9">
        <v>0.85</v>
      </c>
      <c r="L238" s="9">
        <v>0.85</v>
      </c>
      <c r="M238" s="9">
        <v>0.46</v>
      </c>
      <c r="N238" s="9">
        <v>223</v>
      </c>
      <c r="O238" s="9">
        <v>224</v>
      </c>
      <c r="P238" s="9">
        <v>234</v>
      </c>
      <c r="Q238" s="9">
        <v>45</v>
      </c>
      <c r="R238" s="9">
        <v>8</v>
      </c>
      <c r="S238" s="9">
        <v>15</v>
      </c>
      <c r="T238" s="9">
        <v>9</v>
      </c>
      <c r="U238" s="10">
        <v>0</v>
      </c>
    </row>
    <row r="239" spans="1:21" x14ac:dyDescent="0.2">
      <c r="A239" s="22">
        <v>6</v>
      </c>
      <c r="B239" s="9" t="s">
        <v>404</v>
      </c>
      <c r="C239" s="9">
        <v>128</v>
      </c>
      <c r="D239" s="9">
        <v>128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  <c r="J239" s="9">
        <v>0</v>
      </c>
      <c r="K239" s="9">
        <v>0.9</v>
      </c>
      <c r="L239" s="9">
        <v>0.9</v>
      </c>
      <c r="M239" s="9">
        <v>0.49</v>
      </c>
      <c r="N239" s="9">
        <v>223</v>
      </c>
      <c r="O239" s="9">
        <v>224</v>
      </c>
      <c r="P239" s="9">
        <v>234</v>
      </c>
      <c r="Q239" s="9">
        <v>47</v>
      </c>
      <c r="R239" s="9">
        <v>8</v>
      </c>
      <c r="S239" s="9">
        <v>15</v>
      </c>
      <c r="T239" s="9">
        <v>9</v>
      </c>
      <c r="U239" s="10">
        <v>0</v>
      </c>
    </row>
    <row r="240" spans="1:21" x14ac:dyDescent="0.2">
      <c r="A240" s="22">
        <v>7</v>
      </c>
      <c r="B240" s="9" t="s">
        <v>405</v>
      </c>
      <c r="C240" s="9">
        <v>136</v>
      </c>
      <c r="D240" s="9">
        <v>136</v>
      </c>
      <c r="E240" s="9">
        <v>0</v>
      </c>
      <c r="F240" s="9">
        <v>0</v>
      </c>
      <c r="G240" s="9">
        <v>0</v>
      </c>
      <c r="H240" s="9">
        <v>1</v>
      </c>
      <c r="I240" s="9">
        <v>0</v>
      </c>
      <c r="J240" s="9">
        <v>0</v>
      </c>
      <c r="K240" s="9">
        <v>0.95</v>
      </c>
      <c r="L240" s="9">
        <v>0.95</v>
      </c>
      <c r="M240" s="9">
        <v>0.52</v>
      </c>
      <c r="N240" s="9">
        <v>223</v>
      </c>
      <c r="O240" s="9">
        <v>224</v>
      </c>
      <c r="P240" s="9">
        <v>234</v>
      </c>
      <c r="Q240" s="9">
        <v>49</v>
      </c>
      <c r="R240" s="9">
        <v>8</v>
      </c>
      <c r="S240" s="9">
        <v>15</v>
      </c>
      <c r="T240" s="9">
        <v>9</v>
      </c>
      <c r="U240" s="10">
        <v>0</v>
      </c>
    </row>
    <row r="241" spans="1:21" x14ac:dyDescent="0.2">
      <c r="A241" s="22">
        <v>8</v>
      </c>
      <c r="B241" s="9" t="s">
        <v>406</v>
      </c>
      <c r="C241" s="9">
        <v>144</v>
      </c>
      <c r="D241" s="9">
        <v>144</v>
      </c>
      <c r="E241" s="9">
        <v>0</v>
      </c>
      <c r="F241" s="9">
        <v>0</v>
      </c>
      <c r="G241" s="9">
        <v>0</v>
      </c>
      <c r="H241" s="9">
        <v>1</v>
      </c>
      <c r="I241" s="9">
        <v>0</v>
      </c>
      <c r="J241" s="9">
        <v>0</v>
      </c>
      <c r="K241" s="15">
        <v>1</v>
      </c>
      <c r="L241" s="15">
        <v>1</v>
      </c>
      <c r="M241" s="9">
        <v>0.55000000000000004</v>
      </c>
      <c r="N241" s="9">
        <v>223</v>
      </c>
      <c r="O241" s="9">
        <v>224</v>
      </c>
      <c r="P241" s="9">
        <v>234</v>
      </c>
      <c r="Q241" s="9">
        <v>51</v>
      </c>
      <c r="R241" s="9">
        <v>8</v>
      </c>
      <c r="S241" s="9">
        <v>15</v>
      </c>
      <c r="T241" s="9">
        <v>9</v>
      </c>
      <c r="U241" s="10">
        <v>0</v>
      </c>
    </row>
    <row r="242" spans="1:21" x14ac:dyDescent="0.2">
      <c r="A242" s="22">
        <v>9</v>
      </c>
      <c r="B242" s="9" t="s">
        <v>407</v>
      </c>
      <c r="C242" s="9">
        <v>152</v>
      </c>
      <c r="D242" s="9">
        <v>152</v>
      </c>
      <c r="E242" s="9">
        <v>0</v>
      </c>
      <c r="F242" s="9">
        <v>0</v>
      </c>
      <c r="G242" s="9">
        <v>0</v>
      </c>
      <c r="H242" s="9">
        <v>1</v>
      </c>
      <c r="I242" s="9">
        <v>0</v>
      </c>
      <c r="J242" s="9">
        <v>0</v>
      </c>
      <c r="K242" s="15">
        <v>1.05</v>
      </c>
      <c r="L242" s="15">
        <v>1.05</v>
      </c>
      <c r="M242" s="9">
        <v>0.56999999999999995</v>
      </c>
      <c r="N242" s="9">
        <v>223</v>
      </c>
      <c r="O242" s="9">
        <v>224</v>
      </c>
      <c r="P242" s="9">
        <v>234</v>
      </c>
      <c r="Q242" s="9">
        <v>53</v>
      </c>
      <c r="R242" s="9">
        <v>8</v>
      </c>
      <c r="S242" s="9">
        <v>15</v>
      </c>
      <c r="T242" s="9">
        <v>9</v>
      </c>
      <c r="U242" s="10">
        <v>0</v>
      </c>
    </row>
    <row r="243" spans="1:21" ht="13.5" thickBot="1" x14ac:dyDescent="0.25">
      <c r="A243" s="23">
        <v>10</v>
      </c>
      <c r="B243" s="9" t="s">
        <v>408</v>
      </c>
      <c r="C243" s="9">
        <v>160</v>
      </c>
      <c r="D243" s="9">
        <v>160</v>
      </c>
      <c r="E243" s="12">
        <v>0</v>
      </c>
      <c r="F243" s="12">
        <v>0</v>
      </c>
      <c r="G243" s="12">
        <v>0</v>
      </c>
      <c r="H243" s="12">
        <v>1</v>
      </c>
      <c r="I243" s="12">
        <v>0</v>
      </c>
      <c r="J243" s="12">
        <v>0</v>
      </c>
      <c r="K243" s="16">
        <v>1.1000000000000001</v>
      </c>
      <c r="L243" s="16">
        <v>1.1000000000000001</v>
      </c>
      <c r="M243" s="12">
        <v>0.6</v>
      </c>
      <c r="N243" s="12">
        <v>223</v>
      </c>
      <c r="O243" s="12">
        <v>224</v>
      </c>
      <c r="P243" s="12">
        <v>234</v>
      </c>
      <c r="Q243" s="12">
        <v>55</v>
      </c>
      <c r="R243" s="12">
        <v>8</v>
      </c>
      <c r="S243" s="12">
        <v>15</v>
      </c>
      <c r="T243" s="12">
        <v>9</v>
      </c>
      <c r="U243" s="13">
        <v>0</v>
      </c>
    </row>
    <row r="244" spans="1:21" x14ac:dyDescent="0.2">
      <c r="A244" s="29">
        <v>0</v>
      </c>
      <c r="B244" s="5" t="s">
        <v>169</v>
      </c>
      <c r="C244" s="5">
        <v>85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0.4</v>
      </c>
      <c r="K244" s="5">
        <v>0.35</v>
      </c>
      <c r="L244" s="5">
        <v>0</v>
      </c>
      <c r="M244" s="5">
        <v>0.41</v>
      </c>
      <c r="N244" s="5">
        <v>223</v>
      </c>
      <c r="O244" s="5">
        <v>224</v>
      </c>
      <c r="P244" s="9">
        <v>234</v>
      </c>
      <c r="Q244" s="5">
        <v>35</v>
      </c>
      <c r="R244" s="6">
        <v>18</v>
      </c>
      <c r="S244" s="6">
        <v>9</v>
      </c>
      <c r="T244" s="6">
        <v>0</v>
      </c>
      <c r="U244" s="7">
        <v>0</v>
      </c>
    </row>
    <row r="245" spans="1:21" x14ac:dyDescent="0.2">
      <c r="A245" s="22">
        <v>1</v>
      </c>
      <c r="B245" s="9" t="s">
        <v>409</v>
      </c>
      <c r="C245" s="9">
        <v>93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0.42</v>
      </c>
      <c r="K245" s="9">
        <v>0.37</v>
      </c>
      <c r="L245" s="9">
        <v>0</v>
      </c>
      <c r="M245" s="9">
        <v>0.43</v>
      </c>
      <c r="N245" s="9">
        <v>223</v>
      </c>
      <c r="O245" s="9">
        <v>224</v>
      </c>
      <c r="P245" s="9">
        <v>234</v>
      </c>
      <c r="Q245" s="9">
        <v>38</v>
      </c>
      <c r="R245" s="9">
        <v>18</v>
      </c>
      <c r="S245" s="9">
        <v>9</v>
      </c>
      <c r="T245" s="9">
        <v>0</v>
      </c>
      <c r="U245" s="10">
        <v>0</v>
      </c>
    </row>
    <row r="246" spans="1:21" x14ac:dyDescent="0.2">
      <c r="A246" s="22">
        <v>2</v>
      </c>
      <c r="B246" s="9" t="s">
        <v>410</v>
      </c>
      <c r="C246" s="9">
        <v>101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0.44</v>
      </c>
      <c r="K246" s="9">
        <v>0.39</v>
      </c>
      <c r="L246" s="9">
        <v>0</v>
      </c>
      <c r="M246" s="9">
        <v>0.45</v>
      </c>
      <c r="N246" s="9">
        <v>223</v>
      </c>
      <c r="O246" s="9">
        <v>224</v>
      </c>
      <c r="P246" s="9">
        <v>234</v>
      </c>
      <c r="Q246" s="9">
        <v>41</v>
      </c>
      <c r="R246" s="9">
        <v>18</v>
      </c>
      <c r="S246" s="9">
        <v>9</v>
      </c>
      <c r="T246" s="9">
        <v>0</v>
      </c>
      <c r="U246" s="10">
        <v>0</v>
      </c>
    </row>
    <row r="247" spans="1:21" x14ac:dyDescent="0.2">
      <c r="A247" s="22">
        <v>3</v>
      </c>
      <c r="B247" s="9" t="s">
        <v>411</v>
      </c>
      <c r="C247" s="9">
        <v>109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0.46</v>
      </c>
      <c r="K247" s="9">
        <v>0.41</v>
      </c>
      <c r="L247" s="9">
        <v>0</v>
      </c>
      <c r="M247" s="9">
        <v>0.47</v>
      </c>
      <c r="N247" s="9">
        <v>223</v>
      </c>
      <c r="O247" s="9">
        <v>224</v>
      </c>
      <c r="P247" s="9">
        <v>234</v>
      </c>
      <c r="Q247" s="9">
        <v>44</v>
      </c>
      <c r="R247" s="9">
        <v>18</v>
      </c>
      <c r="S247" s="9">
        <v>9</v>
      </c>
      <c r="T247" s="9">
        <v>0</v>
      </c>
      <c r="U247" s="10">
        <v>0</v>
      </c>
    </row>
    <row r="248" spans="1:21" x14ac:dyDescent="0.2">
      <c r="A248" s="22">
        <v>4</v>
      </c>
      <c r="B248" s="9" t="s">
        <v>412</v>
      </c>
      <c r="C248" s="9">
        <v>117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0.48</v>
      </c>
      <c r="K248" s="9">
        <v>0.43</v>
      </c>
      <c r="L248" s="9">
        <v>0</v>
      </c>
      <c r="M248" s="9">
        <v>0.5</v>
      </c>
      <c r="N248" s="9">
        <v>223</v>
      </c>
      <c r="O248" s="9">
        <v>224</v>
      </c>
      <c r="P248" s="9">
        <v>234</v>
      </c>
      <c r="Q248" s="9">
        <v>47</v>
      </c>
      <c r="R248" s="9">
        <v>18</v>
      </c>
      <c r="S248" s="9">
        <v>9</v>
      </c>
      <c r="T248" s="9">
        <v>0</v>
      </c>
      <c r="U248" s="10">
        <v>0</v>
      </c>
    </row>
    <row r="249" spans="1:21" x14ac:dyDescent="0.2">
      <c r="A249" s="22">
        <v>5</v>
      </c>
      <c r="B249" s="9" t="s">
        <v>413</v>
      </c>
      <c r="C249" s="9">
        <v>125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0.5</v>
      </c>
      <c r="K249" s="9">
        <v>0.45</v>
      </c>
      <c r="L249" s="9">
        <v>0</v>
      </c>
      <c r="M249" s="9">
        <v>0.52</v>
      </c>
      <c r="N249" s="9">
        <v>223</v>
      </c>
      <c r="O249" s="9">
        <v>224</v>
      </c>
      <c r="P249" s="9">
        <v>234</v>
      </c>
      <c r="Q249" s="9">
        <v>50</v>
      </c>
      <c r="R249" s="9">
        <v>18</v>
      </c>
      <c r="S249" s="9">
        <v>9</v>
      </c>
      <c r="T249" s="9">
        <v>0</v>
      </c>
      <c r="U249" s="10">
        <v>0</v>
      </c>
    </row>
    <row r="250" spans="1:21" x14ac:dyDescent="0.2">
      <c r="A250" s="22">
        <v>6</v>
      </c>
      <c r="B250" s="9" t="s">
        <v>414</v>
      </c>
      <c r="C250" s="9">
        <v>133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0.52</v>
      </c>
      <c r="K250" s="9">
        <v>0.47</v>
      </c>
      <c r="L250" s="9">
        <v>0</v>
      </c>
      <c r="M250" s="9">
        <v>0.54</v>
      </c>
      <c r="N250" s="9">
        <v>223</v>
      </c>
      <c r="O250" s="9">
        <v>224</v>
      </c>
      <c r="P250" s="9">
        <v>234</v>
      </c>
      <c r="Q250" s="9">
        <v>53</v>
      </c>
      <c r="R250" s="9">
        <v>18</v>
      </c>
      <c r="S250" s="9">
        <v>9</v>
      </c>
      <c r="T250" s="9">
        <v>0</v>
      </c>
      <c r="U250" s="10">
        <v>0</v>
      </c>
    </row>
    <row r="251" spans="1:21" x14ac:dyDescent="0.2">
      <c r="A251" s="22">
        <v>7</v>
      </c>
      <c r="B251" s="9" t="s">
        <v>415</v>
      </c>
      <c r="C251" s="9">
        <v>141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0.54</v>
      </c>
      <c r="K251" s="9">
        <v>0.49</v>
      </c>
      <c r="L251" s="9">
        <v>0</v>
      </c>
      <c r="M251" s="9">
        <v>0.56000000000000005</v>
      </c>
      <c r="N251" s="9">
        <v>223</v>
      </c>
      <c r="O251" s="9">
        <v>224</v>
      </c>
      <c r="P251" s="9">
        <v>234</v>
      </c>
      <c r="Q251" s="9">
        <v>56</v>
      </c>
      <c r="R251" s="9">
        <v>18</v>
      </c>
      <c r="S251" s="9">
        <v>9</v>
      </c>
      <c r="T251" s="9">
        <v>0</v>
      </c>
      <c r="U251" s="10">
        <v>0</v>
      </c>
    </row>
    <row r="252" spans="1:21" x14ac:dyDescent="0.2">
      <c r="A252" s="22">
        <v>8</v>
      </c>
      <c r="B252" s="9" t="s">
        <v>416</v>
      </c>
      <c r="C252" s="9">
        <v>149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0.56000000000000005</v>
      </c>
      <c r="K252" s="9">
        <v>0.51</v>
      </c>
      <c r="L252" s="9">
        <v>0</v>
      </c>
      <c r="M252" s="9">
        <v>0.57999999999999996</v>
      </c>
      <c r="N252" s="9">
        <v>223</v>
      </c>
      <c r="O252" s="9">
        <v>224</v>
      </c>
      <c r="P252" s="9">
        <v>234</v>
      </c>
      <c r="Q252" s="9">
        <v>59</v>
      </c>
      <c r="R252" s="9">
        <v>18</v>
      </c>
      <c r="S252" s="9">
        <v>9</v>
      </c>
      <c r="T252" s="9">
        <v>0</v>
      </c>
      <c r="U252" s="10">
        <v>0</v>
      </c>
    </row>
    <row r="253" spans="1:21" x14ac:dyDescent="0.2">
      <c r="A253" s="22">
        <v>9</v>
      </c>
      <c r="B253" s="9" t="s">
        <v>417</v>
      </c>
      <c r="C253" s="9">
        <v>157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0.57999999999999996</v>
      </c>
      <c r="K253" s="9">
        <v>0.53</v>
      </c>
      <c r="L253" s="9">
        <v>0</v>
      </c>
      <c r="M253" s="9">
        <v>0.61</v>
      </c>
      <c r="N253" s="9">
        <v>223</v>
      </c>
      <c r="O253" s="9">
        <v>224</v>
      </c>
      <c r="P253" s="9">
        <v>234</v>
      </c>
      <c r="Q253" s="9">
        <v>62</v>
      </c>
      <c r="R253" s="9">
        <v>18</v>
      </c>
      <c r="S253" s="9">
        <v>9</v>
      </c>
      <c r="T253" s="9">
        <v>0</v>
      </c>
      <c r="U253" s="10">
        <v>0</v>
      </c>
    </row>
    <row r="254" spans="1:21" ht="13.5" thickBot="1" x14ac:dyDescent="0.25">
      <c r="A254" s="23">
        <v>10</v>
      </c>
      <c r="B254" s="9" t="s">
        <v>418</v>
      </c>
      <c r="C254" s="9">
        <v>170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0.6</v>
      </c>
      <c r="K254" s="12">
        <v>0.55000000000000004</v>
      </c>
      <c r="L254" s="12">
        <v>0</v>
      </c>
      <c r="M254" s="12">
        <v>0.63</v>
      </c>
      <c r="N254" s="12">
        <v>223</v>
      </c>
      <c r="O254" s="12">
        <v>224</v>
      </c>
      <c r="P254" s="12">
        <v>234</v>
      </c>
      <c r="Q254" s="9">
        <v>65</v>
      </c>
      <c r="R254" s="12">
        <v>18</v>
      </c>
      <c r="S254" s="12">
        <v>9</v>
      </c>
      <c r="T254" s="12">
        <v>0</v>
      </c>
      <c r="U254" s="13">
        <v>0</v>
      </c>
    </row>
    <row r="255" spans="1:21" x14ac:dyDescent="0.2">
      <c r="A255" s="29">
        <v>0</v>
      </c>
      <c r="B255" s="5" t="s">
        <v>170</v>
      </c>
      <c r="C255" s="5">
        <v>78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0.19</v>
      </c>
      <c r="K255" s="5">
        <v>0.6</v>
      </c>
      <c r="L255" s="5">
        <v>0</v>
      </c>
      <c r="M255" s="5">
        <v>0.43</v>
      </c>
      <c r="N255" s="5">
        <v>223</v>
      </c>
      <c r="O255" s="5">
        <v>224</v>
      </c>
      <c r="P255" s="9">
        <v>234</v>
      </c>
      <c r="Q255" s="5">
        <v>35</v>
      </c>
      <c r="R255" s="6">
        <v>7</v>
      </c>
      <c r="S255" s="6">
        <v>9</v>
      </c>
      <c r="T255" s="6">
        <v>0</v>
      </c>
      <c r="U255" s="7">
        <v>0</v>
      </c>
    </row>
    <row r="256" spans="1:21" x14ac:dyDescent="0.2">
      <c r="A256" s="22">
        <v>1</v>
      </c>
      <c r="B256" s="9" t="s">
        <v>419</v>
      </c>
      <c r="C256" s="9">
        <v>85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0.2</v>
      </c>
      <c r="K256" s="9">
        <v>0.63</v>
      </c>
      <c r="L256" s="9">
        <v>0</v>
      </c>
      <c r="M256" s="9">
        <v>0.45</v>
      </c>
      <c r="N256" s="9">
        <v>223</v>
      </c>
      <c r="O256" s="9">
        <v>224</v>
      </c>
      <c r="P256" s="9">
        <v>234</v>
      </c>
      <c r="Q256" s="9">
        <v>38</v>
      </c>
      <c r="R256" s="9">
        <v>7</v>
      </c>
      <c r="S256" s="9">
        <v>9</v>
      </c>
      <c r="T256" s="9">
        <v>0</v>
      </c>
      <c r="U256" s="10">
        <v>0</v>
      </c>
    </row>
    <row r="257" spans="1:21" x14ac:dyDescent="0.2">
      <c r="A257" s="22">
        <v>2</v>
      </c>
      <c r="B257" s="9" t="s">
        <v>420</v>
      </c>
      <c r="C257" s="9">
        <v>92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0.21</v>
      </c>
      <c r="K257" s="9">
        <v>0.66</v>
      </c>
      <c r="L257" s="9">
        <v>0</v>
      </c>
      <c r="M257" s="9">
        <v>0.47</v>
      </c>
      <c r="N257" s="9">
        <v>223</v>
      </c>
      <c r="O257" s="9">
        <v>224</v>
      </c>
      <c r="P257" s="9">
        <v>234</v>
      </c>
      <c r="Q257" s="9">
        <v>41</v>
      </c>
      <c r="R257" s="9">
        <v>7</v>
      </c>
      <c r="S257" s="9">
        <v>9</v>
      </c>
      <c r="T257" s="9">
        <v>0</v>
      </c>
      <c r="U257" s="10">
        <v>0</v>
      </c>
    </row>
    <row r="258" spans="1:21" x14ac:dyDescent="0.2">
      <c r="A258" s="22">
        <v>3</v>
      </c>
      <c r="B258" s="9" t="s">
        <v>421</v>
      </c>
      <c r="C258" s="9">
        <v>99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0.22</v>
      </c>
      <c r="K258" s="9">
        <v>0.69</v>
      </c>
      <c r="L258" s="9">
        <v>0</v>
      </c>
      <c r="M258" s="9">
        <v>0.5</v>
      </c>
      <c r="N258" s="9">
        <v>223</v>
      </c>
      <c r="O258" s="9">
        <v>224</v>
      </c>
      <c r="P258" s="9">
        <v>234</v>
      </c>
      <c r="Q258" s="9">
        <v>44</v>
      </c>
      <c r="R258" s="9">
        <v>7</v>
      </c>
      <c r="S258" s="9">
        <v>9</v>
      </c>
      <c r="T258" s="9">
        <v>0</v>
      </c>
      <c r="U258" s="10">
        <v>0</v>
      </c>
    </row>
    <row r="259" spans="1:21" x14ac:dyDescent="0.2">
      <c r="A259" s="22">
        <v>4</v>
      </c>
      <c r="B259" s="9" t="s">
        <v>422</v>
      </c>
      <c r="C259" s="9">
        <v>106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0.23</v>
      </c>
      <c r="K259" s="9">
        <v>0.72</v>
      </c>
      <c r="L259" s="9">
        <v>0</v>
      </c>
      <c r="M259" s="9">
        <v>0.52</v>
      </c>
      <c r="N259" s="9">
        <v>223</v>
      </c>
      <c r="O259" s="9">
        <v>224</v>
      </c>
      <c r="P259" s="9">
        <v>234</v>
      </c>
      <c r="Q259" s="9">
        <v>47</v>
      </c>
      <c r="R259" s="9">
        <v>7</v>
      </c>
      <c r="S259" s="9">
        <v>9</v>
      </c>
      <c r="T259" s="9">
        <v>0</v>
      </c>
      <c r="U259" s="10">
        <v>0</v>
      </c>
    </row>
    <row r="260" spans="1:21" x14ac:dyDescent="0.2">
      <c r="A260" s="22">
        <v>5</v>
      </c>
      <c r="B260" s="9" t="s">
        <v>423</v>
      </c>
      <c r="C260" s="9">
        <v>113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0.24</v>
      </c>
      <c r="K260" s="9">
        <v>0.75</v>
      </c>
      <c r="L260" s="9">
        <v>0</v>
      </c>
      <c r="M260" s="9">
        <v>0.54</v>
      </c>
      <c r="N260" s="9">
        <v>223</v>
      </c>
      <c r="O260" s="9">
        <v>224</v>
      </c>
      <c r="P260" s="9">
        <v>234</v>
      </c>
      <c r="Q260" s="9">
        <v>50</v>
      </c>
      <c r="R260" s="9">
        <v>7</v>
      </c>
      <c r="S260" s="9">
        <v>9</v>
      </c>
      <c r="T260" s="9">
        <v>0</v>
      </c>
      <c r="U260" s="10">
        <v>0</v>
      </c>
    </row>
    <row r="261" spans="1:21" x14ac:dyDescent="0.2">
      <c r="A261" s="22">
        <v>6</v>
      </c>
      <c r="B261" s="9" t="s">
        <v>424</v>
      </c>
      <c r="C261" s="9">
        <v>120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0.25</v>
      </c>
      <c r="K261" s="9">
        <v>0.78</v>
      </c>
      <c r="L261" s="9">
        <v>0</v>
      </c>
      <c r="M261" s="9">
        <v>0.56000000000000005</v>
      </c>
      <c r="N261" s="9">
        <v>223</v>
      </c>
      <c r="O261" s="9">
        <v>224</v>
      </c>
      <c r="P261" s="9">
        <v>234</v>
      </c>
      <c r="Q261" s="9">
        <v>53</v>
      </c>
      <c r="R261" s="9">
        <v>7</v>
      </c>
      <c r="S261" s="9">
        <v>9</v>
      </c>
      <c r="T261" s="9">
        <v>0</v>
      </c>
      <c r="U261" s="10">
        <v>0</v>
      </c>
    </row>
    <row r="262" spans="1:21" x14ac:dyDescent="0.2">
      <c r="A262" s="22">
        <v>7</v>
      </c>
      <c r="B262" s="9" t="s">
        <v>425</v>
      </c>
      <c r="C262" s="9">
        <v>127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0.26</v>
      </c>
      <c r="K262" s="9">
        <v>0.81</v>
      </c>
      <c r="L262" s="9">
        <v>0</v>
      </c>
      <c r="M262" s="9">
        <v>0.57999999999999996</v>
      </c>
      <c r="N262" s="9">
        <v>223</v>
      </c>
      <c r="O262" s="9">
        <v>224</v>
      </c>
      <c r="P262" s="9">
        <v>234</v>
      </c>
      <c r="Q262" s="9">
        <v>56</v>
      </c>
      <c r="R262" s="9">
        <v>7</v>
      </c>
      <c r="S262" s="9">
        <v>9</v>
      </c>
      <c r="T262" s="9">
        <v>0</v>
      </c>
      <c r="U262" s="10">
        <v>0</v>
      </c>
    </row>
    <row r="263" spans="1:21" x14ac:dyDescent="0.2">
      <c r="A263" s="22">
        <v>8</v>
      </c>
      <c r="B263" s="9" t="s">
        <v>426</v>
      </c>
      <c r="C263" s="9">
        <v>134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0.27</v>
      </c>
      <c r="K263" s="9">
        <v>0.84</v>
      </c>
      <c r="L263" s="9">
        <v>0</v>
      </c>
      <c r="M263" s="9">
        <v>0.61</v>
      </c>
      <c r="N263" s="9">
        <v>223</v>
      </c>
      <c r="O263" s="9">
        <v>224</v>
      </c>
      <c r="P263" s="9">
        <v>234</v>
      </c>
      <c r="Q263" s="9">
        <v>59</v>
      </c>
      <c r="R263" s="9">
        <v>7</v>
      </c>
      <c r="S263" s="9">
        <v>9</v>
      </c>
      <c r="T263" s="9">
        <v>0</v>
      </c>
      <c r="U263" s="10">
        <v>0</v>
      </c>
    </row>
    <row r="264" spans="1:21" x14ac:dyDescent="0.2">
      <c r="A264" s="22">
        <v>9</v>
      </c>
      <c r="B264" s="9" t="s">
        <v>427</v>
      </c>
      <c r="C264" s="9">
        <v>141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0.28000000000000003</v>
      </c>
      <c r="K264" s="9">
        <v>0.87</v>
      </c>
      <c r="L264" s="9">
        <v>0</v>
      </c>
      <c r="M264" s="9">
        <v>0.63</v>
      </c>
      <c r="N264" s="9">
        <v>223</v>
      </c>
      <c r="O264" s="9">
        <v>224</v>
      </c>
      <c r="P264" s="9">
        <v>234</v>
      </c>
      <c r="Q264" s="9">
        <v>62</v>
      </c>
      <c r="R264" s="9">
        <v>7</v>
      </c>
      <c r="S264" s="9">
        <v>9</v>
      </c>
      <c r="T264" s="9">
        <v>0</v>
      </c>
      <c r="U264" s="10">
        <v>0</v>
      </c>
    </row>
    <row r="265" spans="1:21" ht="13.5" thickBot="1" x14ac:dyDescent="0.25">
      <c r="A265" s="23">
        <v>10</v>
      </c>
      <c r="B265" s="9" t="s">
        <v>428</v>
      </c>
      <c r="C265" s="9">
        <v>156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0.28999999999999998</v>
      </c>
      <c r="K265" s="12">
        <v>0.9</v>
      </c>
      <c r="L265" s="12">
        <v>0</v>
      </c>
      <c r="M265" s="12">
        <v>0.65</v>
      </c>
      <c r="N265" s="12">
        <v>223</v>
      </c>
      <c r="O265" s="12">
        <v>224</v>
      </c>
      <c r="P265" s="12">
        <v>234</v>
      </c>
      <c r="Q265" s="12">
        <v>65</v>
      </c>
      <c r="R265" s="12">
        <v>7</v>
      </c>
      <c r="S265" s="12">
        <v>9</v>
      </c>
      <c r="T265" s="12">
        <v>0</v>
      </c>
      <c r="U265" s="13">
        <v>0</v>
      </c>
    </row>
    <row r="266" spans="1:21" x14ac:dyDescent="0.2">
      <c r="A266" s="29">
        <v>0</v>
      </c>
      <c r="B266" s="5" t="s">
        <v>171</v>
      </c>
      <c r="C266" s="5">
        <v>80</v>
      </c>
      <c r="D266" s="5">
        <v>0</v>
      </c>
      <c r="E266" s="5">
        <v>0</v>
      </c>
      <c r="F266" s="5">
        <v>0</v>
      </c>
      <c r="G266" s="5">
        <v>40</v>
      </c>
      <c r="H266" s="5">
        <v>0</v>
      </c>
      <c r="I266" s="5">
        <v>0</v>
      </c>
      <c r="J266" s="5">
        <v>0.45</v>
      </c>
      <c r="K266" s="5">
        <v>0.15</v>
      </c>
      <c r="L266" s="5">
        <v>0</v>
      </c>
      <c r="M266" s="5">
        <v>0.33</v>
      </c>
      <c r="N266" s="5">
        <v>224</v>
      </c>
      <c r="O266" s="5">
        <v>223</v>
      </c>
      <c r="P266" s="9">
        <v>234</v>
      </c>
      <c r="Q266" s="5">
        <v>45</v>
      </c>
      <c r="R266" s="6">
        <v>12</v>
      </c>
      <c r="S266" s="6">
        <v>8</v>
      </c>
      <c r="T266" s="6">
        <v>0</v>
      </c>
      <c r="U266" s="7">
        <v>0</v>
      </c>
    </row>
    <row r="267" spans="1:21" x14ac:dyDescent="0.2">
      <c r="A267" s="22">
        <v>1</v>
      </c>
      <c r="B267" s="9" t="s">
        <v>429</v>
      </c>
      <c r="C267" s="9">
        <v>88</v>
      </c>
      <c r="D267" s="9">
        <v>0</v>
      </c>
      <c r="E267" s="9">
        <v>0</v>
      </c>
      <c r="F267" s="9">
        <v>0</v>
      </c>
      <c r="G267" s="9">
        <v>44</v>
      </c>
      <c r="H267" s="9">
        <v>0</v>
      </c>
      <c r="I267" s="9">
        <v>0</v>
      </c>
      <c r="J267" s="9">
        <v>0.47</v>
      </c>
      <c r="K267" s="9">
        <v>0.16</v>
      </c>
      <c r="L267" s="9">
        <v>0</v>
      </c>
      <c r="M267" s="9">
        <v>0.34</v>
      </c>
      <c r="N267" s="9">
        <v>224</v>
      </c>
      <c r="O267" s="9">
        <v>223</v>
      </c>
      <c r="P267" s="9">
        <v>234</v>
      </c>
      <c r="Q267" s="9">
        <v>47</v>
      </c>
      <c r="R267" s="9">
        <v>12</v>
      </c>
      <c r="S267" s="9">
        <v>8</v>
      </c>
      <c r="T267" s="9">
        <v>0</v>
      </c>
      <c r="U267" s="10">
        <v>0</v>
      </c>
    </row>
    <row r="268" spans="1:21" x14ac:dyDescent="0.2">
      <c r="A268" s="22">
        <v>2</v>
      </c>
      <c r="B268" s="9" t="s">
        <v>430</v>
      </c>
      <c r="C268" s="9">
        <v>96</v>
      </c>
      <c r="D268" s="9">
        <v>0</v>
      </c>
      <c r="E268" s="9">
        <v>0</v>
      </c>
      <c r="F268" s="9">
        <v>0</v>
      </c>
      <c r="G268" s="9">
        <v>48</v>
      </c>
      <c r="H268" s="9">
        <v>0</v>
      </c>
      <c r="I268" s="9">
        <v>0</v>
      </c>
      <c r="J268" s="9">
        <v>0.49</v>
      </c>
      <c r="K268" s="9">
        <v>0.17</v>
      </c>
      <c r="L268" s="9">
        <v>0</v>
      </c>
      <c r="M268" s="9">
        <v>0.36</v>
      </c>
      <c r="N268" s="9">
        <v>224</v>
      </c>
      <c r="O268" s="9">
        <v>223</v>
      </c>
      <c r="P268" s="9">
        <v>234</v>
      </c>
      <c r="Q268" s="9">
        <v>49</v>
      </c>
      <c r="R268" s="9">
        <v>12</v>
      </c>
      <c r="S268" s="9">
        <v>8</v>
      </c>
      <c r="T268" s="9">
        <v>0</v>
      </c>
      <c r="U268" s="10">
        <v>0</v>
      </c>
    </row>
    <row r="269" spans="1:21" x14ac:dyDescent="0.2">
      <c r="A269" s="22">
        <v>3</v>
      </c>
      <c r="B269" s="9" t="s">
        <v>431</v>
      </c>
      <c r="C269" s="9">
        <v>104</v>
      </c>
      <c r="D269" s="9">
        <v>0</v>
      </c>
      <c r="E269" s="9">
        <v>0</v>
      </c>
      <c r="F269" s="9">
        <v>0</v>
      </c>
      <c r="G269" s="9">
        <v>52</v>
      </c>
      <c r="H269" s="9">
        <v>0</v>
      </c>
      <c r="I269" s="9">
        <v>0</v>
      </c>
      <c r="J269" s="9">
        <v>0.51</v>
      </c>
      <c r="K269" s="9">
        <v>0.18</v>
      </c>
      <c r="L269" s="9">
        <v>0</v>
      </c>
      <c r="M269" s="9">
        <v>0.37</v>
      </c>
      <c r="N269" s="9">
        <v>224</v>
      </c>
      <c r="O269" s="9">
        <v>223</v>
      </c>
      <c r="P269" s="9">
        <v>234</v>
      </c>
      <c r="Q269" s="9">
        <v>51</v>
      </c>
      <c r="R269" s="9">
        <v>12</v>
      </c>
      <c r="S269" s="9">
        <v>8</v>
      </c>
      <c r="T269" s="9">
        <v>0</v>
      </c>
      <c r="U269" s="10">
        <v>0</v>
      </c>
    </row>
    <row r="270" spans="1:21" x14ac:dyDescent="0.2">
      <c r="A270" s="22">
        <v>4</v>
      </c>
      <c r="B270" s="9" t="s">
        <v>432</v>
      </c>
      <c r="C270" s="9">
        <v>112</v>
      </c>
      <c r="D270" s="9">
        <v>0</v>
      </c>
      <c r="E270" s="9">
        <v>0</v>
      </c>
      <c r="F270" s="9">
        <v>0</v>
      </c>
      <c r="G270" s="9">
        <v>56</v>
      </c>
      <c r="H270" s="9">
        <v>0</v>
      </c>
      <c r="I270" s="9">
        <v>0</v>
      </c>
      <c r="J270" s="9">
        <v>0.53</v>
      </c>
      <c r="K270" s="9">
        <v>0.19</v>
      </c>
      <c r="L270" s="9">
        <v>0</v>
      </c>
      <c r="M270" s="9">
        <v>0.39</v>
      </c>
      <c r="N270" s="9">
        <v>224</v>
      </c>
      <c r="O270" s="9">
        <v>223</v>
      </c>
      <c r="P270" s="9">
        <v>234</v>
      </c>
      <c r="Q270" s="9">
        <v>53</v>
      </c>
      <c r="R270" s="9">
        <v>12</v>
      </c>
      <c r="S270" s="9">
        <v>8</v>
      </c>
      <c r="T270" s="9">
        <v>0</v>
      </c>
      <c r="U270" s="10">
        <v>0</v>
      </c>
    </row>
    <row r="271" spans="1:21" x14ac:dyDescent="0.2">
      <c r="A271" s="22">
        <v>5</v>
      </c>
      <c r="B271" s="9" t="s">
        <v>433</v>
      </c>
      <c r="C271" s="9">
        <v>120</v>
      </c>
      <c r="D271" s="9">
        <v>0</v>
      </c>
      <c r="E271" s="9">
        <v>0</v>
      </c>
      <c r="F271" s="9">
        <v>0</v>
      </c>
      <c r="G271" s="9">
        <v>60</v>
      </c>
      <c r="H271" s="9">
        <v>0</v>
      </c>
      <c r="I271" s="9">
        <v>0</v>
      </c>
      <c r="J271" s="9">
        <v>0.55000000000000004</v>
      </c>
      <c r="K271" s="9">
        <v>0.2</v>
      </c>
      <c r="L271" s="9">
        <v>0</v>
      </c>
      <c r="M271" s="9">
        <v>0.41</v>
      </c>
      <c r="N271" s="9">
        <v>224</v>
      </c>
      <c r="O271" s="9">
        <v>223</v>
      </c>
      <c r="P271" s="9">
        <v>234</v>
      </c>
      <c r="Q271" s="9">
        <v>55</v>
      </c>
      <c r="R271" s="9">
        <v>12</v>
      </c>
      <c r="S271" s="9">
        <v>8</v>
      </c>
      <c r="T271" s="9">
        <v>0</v>
      </c>
      <c r="U271" s="10">
        <v>0</v>
      </c>
    </row>
    <row r="272" spans="1:21" x14ac:dyDescent="0.2">
      <c r="A272" s="22">
        <v>6</v>
      </c>
      <c r="B272" s="9" t="s">
        <v>434</v>
      </c>
      <c r="C272" s="9">
        <v>128</v>
      </c>
      <c r="D272" s="9">
        <v>0</v>
      </c>
      <c r="E272" s="9">
        <v>0</v>
      </c>
      <c r="F272" s="9">
        <v>0</v>
      </c>
      <c r="G272" s="9">
        <v>64</v>
      </c>
      <c r="H272" s="9">
        <v>0</v>
      </c>
      <c r="I272" s="9">
        <v>0</v>
      </c>
      <c r="J272" s="9">
        <v>0.56999999999999995</v>
      </c>
      <c r="K272" s="9">
        <v>0.21</v>
      </c>
      <c r="L272" s="9">
        <v>0</v>
      </c>
      <c r="M272" s="9">
        <v>0.42</v>
      </c>
      <c r="N272" s="9">
        <v>224</v>
      </c>
      <c r="O272" s="9">
        <v>223</v>
      </c>
      <c r="P272" s="9">
        <v>234</v>
      </c>
      <c r="Q272" s="9">
        <v>57</v>
      </c>
      <c r="R272" s="9">
        <v>12</v>
      </c>
      <c r="S272" s="9">
        <v>8</v>
      </c>
      <c r="T272" s="9">
        <v>0</v>
      </c>
      <c r="U272" s="10">
        <v>0</v>
      </c>
    </row>
    <row r="273" spans="1:21" x14ac:dyDescent="0.2">
      <c r="A273" s="22">
        <v>7</v>
      </c>
      <c r="B273" s="9" t="s">
        <v>435</v>
      </c>
      <c r="C273" s="9">
        <v>136</v>
      </c>
      <c r="D273" s="9">
        <v>0</v>
      </c>
      <c r="E273" s="9">
        <v>0</v>
      </c>
      <c r="F273" s="9">
        <v>0</v>
      </c>
      <c r="G273" s="9">
        <v>68</v>
      </c>
      <c r="H273" s="9">
        <v>0</v>
      </c>
      <c r="I273" s="9">
        <v>0</v>
      </c>
      <c r="J273" s="9">
        <v>0.59</v>
      </c>
      <c r="K273" s="9">
        <v>0.22</v>
      </c>
      <c r="L273" s="9">
        <v>0</v>
      </c>
      <c r="M273" s="9">
        <v>0.44</v>
      </c>
      <c r="N273" s="9">
        <v>224</v>
      </c>
      <c r="O273" s="9">
        <v>223</v>
      </c>
      <c r="P273" s="9">
        <v>234</v>
      </c>
      <c r="Q273" s="9">
        <v>59</v>
      </c>
      <c r="R273" s="9">
        <v>12</v>
      </c>
      <c r="S273" s="9">
        <v>8</v>
      </c>
      <c r="T273" s="9">
        <v>0</v>
      </c>
      <c r="U273" s="10">
        <v>0</v>
      </c>
    </row>
    <row r="274" spans="1:21" x14ac:dyDescent="0.2">
      <c r="A274" s="22">
        <v>8</v>
      </c>
      <c r="B274" s="9" t="s">
        <v>436</v>
      </c>
      <c r="C274" s="9">
        <v>144</v>
      </c>
      <c r="D274" s="9">
        <v>0</v>
      </c>
      <c r="E274" s="9">
        <v>0</v>
      </c>
      <c r="F274" s="9">
        <v>0</v>
      </c>
      <c r="G274" s="9">
        <v>72</v>
      </c>
      <c r="H274" s="9">
        <v>0</v>
      </c>
      <c r="I274" s="9">
        <v>0</v>
      </c>
      <c r="J274" s="9">
        <v>0.61</v>
      </c>
      <c r="K274" s="9">
        <v>0.23</v>
      </c>
      <c r="L274" s="9">
        <v>0</v>
      </c>
      <c r="M274" s="9">
        <v>0.46</v>
      </c>
      <c r="N274" s="9">
        <v>224</v>
      </c>
      <c r="O274" s="9">
        <v>223</v>
      </c>
      <c r="P274" s="9">
        <v>234</v>
      </c>
      <c r="Q274" s="9">
        <v>61</v>
      </c>
      <c r="R274" s="9">
        <v>12</v>
      </c>
      <c r="S274" s="9">
        <v>8</v>
      </c>
      <c r="T274" s="9">
        <v>0</v>
      </c>
      <c r="U274" s="10">
        <v>0</v>
      </c>
    </row>
    <row r="275" spans="1:21" x14ac:dyDescent="0.2">
      <c r="A275" s="22">
        <v>9</v>
      </c>
      <c r="B275" s="9" t="s">
        <v>437</v>
      </c>
      <c r="C275" s="9">
        <v>152</v>
      </c>
      <c r="D275" s="9">
        <v>0</v>
      </c>
      <c r="E275" s="9">
        <v>0</v>
      </c>
      <c r="F275" s="9">
        <v>0</v>
      </c>
      <c r="G275" s="9">
        <v>76</v>
      </c>
      <c r="H275" s="9">
        <v>0</v>
      </c>
      <c r="I275" s="9">
        <v>0</v>
      </c>
      <c r="J275" s="9">
        <v>0.63</v>
      </c>
      <c r="K275" s="9">
        <v>0.24</v>
      </c>
      <c r="L275" s="9">
        <v>0</v>
      </c>
      <c r="M275" s="9">
        <v>0.47</v>
      </c>
      <c r="N275" s="9">
        <v>224</v>
      </c>
      <c r="O275" s="9">
        <v>223</v>
      </c>
      <c r="P275" s="9">
        <v>234</v>
      </c>
      <c r="Q275" s="9">
        <v>63</v>
      </c>
      <c r="R275" s="9">
        <v>12</v>
      </c>
      <c r="S275" s="9">
        <v>8</v>
      </c>
      <c r="T275" s="9">
        <v>0</v>
      </c>
      <c r="U275" s="10">
        <v>0</v>
      </c>
    </row>
    <row r="276" spans="1:21" ht="13.5" thickBot="1" x14ac:dyDescent="0.25">
      <c r="A276" s="23">
        <v>10</v>
      </c>
      <c r="B276" s="19" t="s">
        <v>438</v>
      </c>
      <c r="C276" s="9">
        <v>160</v>
      </c>
      <c r="D276" s="12">
        <v>0</v>
      </c>
      <c r="E276" s="12">
        <v>0</v>
      </c>
      <c r="F276" s="12">
        <v>0</v>
      </c>
      <c r="G276" s="9">
        <v>80</v>
      </c>
      <c r="H276" s="12">
        <v>0</v>
      </c>
      <c r="I276" s="12">
        <v>0</v>
      </c>
      <c r="J276" s="12">
        <v>0.65</v>
      </c>
      <c r="K276" s="12">
        <v>0.25</v>
      </c>
      <c r="L276" s="12">
        <v>0</v>
      </c>
      <c r="M276" s="12">
        <v>0.49</v>
      </c>
      <c r="N276" s="12">
        <v>224</v>
      </c>
      <c r="O276" s="12">
        <v>223</v>
      </c>
      <c r="P276" s="12">
        <v>234</v>
      </c>
      <c r="Q276" s="9">
        <v>65</v>
      </c>
      <c r="R276" s="12">
        <v>12</v>
      </c>
      <c r="S276" s="12">
        <v>8</v>
      </c>
      <c r="T276" s="12">
        <v>0</v>
      </c>
      <c r="U276" s="13">
        <v>0</v>
      </c>
    </row>
    <row r="277" spans="1:21" x14ac:dyDescent="0.2">
      <c r="A277" s="29">
        <v>0</v>
      </c>
      <c r="B277" s="5" t="s">
        <v>172</v>
      </c>
      <c r="C277" s="5">
        <v>95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0.7</v>
      </c>
      <c r="K277" s="5">
        <v>0.2</v>
      </c>
      <c r="L277" s="5">
        <v>0</v>
      </c>
      <c r="M277" s="5">
        <v>0.49</v>
      </c>
      <c r="N277" s="5">
        <v>223</v>
      </c>
      <c r="O277" s="5">
        <v>224</v>
      </c>
      <c r="P277" s="9">
        <v>234</v>
      </c>
      <c r="Q277" s="5">
        <v>60</v>
      </c>
      <c r="R277" s="6">
        <v>18</v>
      </c>
      <c r="S277" s="6">
        <v>12</v>
      </c>
      <c r="T277" s="6">
        <v>0</v>
      </c>
      <c r="U277" s="7">
        <v>0</v>
      </c>
    </row>
    <row r="278" spans="1:21" x14ac:dyDescent="0.2">
      <c r="A278" s="22">
        <v>1</v>
      </c>
      <c r="B278" s="9" t="s">
        <v>439</v>
      </c>
      <c r="C278" s="9">
        <v>104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0.74</v>
      </c>
      <c r="K278" s="9">
        <v>0.21</v>
      </c>
      <c r="L278" s="9">
        <v>0</v>
      </c>
      <c r="M278" s="9">
        <v>0.52</v>
      </c>
      <c r="N278" s="9">
        <v>223</v>
      </c>
      <c r="O278" s="9">
        <v>224</v>
      </c>
      <c r="P278" s="9">
        <v>234</v>
      </c>
      <c r="Q278" s="9">
        <v>66</v>
      </c>
      <c r="R278" s="9">
        <v>18</v>
      </c>
      <c r="S278" s="9">
        <v>12</v>
      </c>
      <c r="T278" s="9">
        <v>0</v>
      </c>
      <c r="U278" s="10">
        <v>0</v>
      </c>
    </row>
    <row r="279" spans="1:21" x14ac:dyDescent="0.2">
      <c r="A279" s="22">
        <v>2</v>
      </c>
      <c r="B279" s="9" t="s">
        <v>440</v>
      </c>
      <c r="C279" s="9">
        <v>113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0.78</v>
      </c>
      <c r="K279" s="9">
        <v>0.22</v>
      </c>
      <c r="L279" s="9">
        <v>0</v>
      </c>
      <c r="M279" s="9">
        <v>0.55000000000000004</v>
      </c>
      <c r="N279" s="9">
        <v>223</v>
      </c>
      <c r="O279" s="9">
        <v>224</v>
      </c>
      <c r="P279" s="9">
        <v>234</v>
      </c>
      <c r="Q279" s="9">
        <v>72</v>
      </c>
      <c r="R279" s="9">
        <v>18</v>
      </c>
      <c r="S279" s="9">
        <v>12</v>
      </c>
      <c r="T279" s="9">
        <v>0</v>
      </c>
      <c r="U279" s="10">
        <v>0</v>
      </c>
    </row>
    <row r="280" spans="1:21" x14ac:dyDescent="0.2">
      <c r="A280" s="22">
        <v>3</v>
      </c>
      <c r="B280" s="9" t="s">
        <v>441</v>
      </c>
      <c r="C280" s="9">
        <v>122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0.82</v>
      </c>
      <c r="K280" s="9">
        <v>0.23</v>
      </c>
      <c r="L280" s="9">
        <v>0</v>
      </c>
      <c r="M280" s="9">
        <v>0.56999999999999995</v>
      </c>
      <c r="N280" s="9">
        <v>223</v>
      </c>
      <c r="O280" s="9">
        <v>224</v>
      </c>
      <c r="P280" s="9">
        <v>234</v>
      </c>
      <c r="Q280" s="9">
        <v>78</v>
      </c>
      <c r="R280" s="9">
        <v>18</v>
      </c>
      <c r="S280" s="9">
        <v>12</v>
      </c>
      <c r="T280" s="9">
        <v>0</v>
      </c>
      <c r="U280" s="10">
        <v>0</v>
      </c>
    </row>
    <row r="281" spans="1:21" x14ac:dyDescent="0.2">
      <c r="A281" s="22">
        <v>4</v>
      </c>
      <c r="B281" s="9" t="s">
        <v>442</v>
      </c>
      <c r="C281" s="9">
        <v>131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0.86</v>
      </c>
      <c r="K281" s="9">
        <v>0.24</v>
      </c>
      <c r="L281" s="9">
        <v>0</v>
      </c>
      <c r="M281" s="9">
        <v>0.6</v>
      </c>
      <c r="N281" s="9">
        <v>223</v>
      </c>
      <c r="O281" s="9">
        <v>224</v>
      </c>
      <c r="P281" s="9">
        <v>234</v>
      </c>
      <c r="Q281" s="9">
        <v>84</v>
      </c>
      <c r="R281" s="9">
        <v>18</v>
      </c>
      <c r="S281" s="9">
        <v>12</v>
      </c>
      <c r="T281" s="9">
        <v>0</v>
      </c>
      <c r="U281" s="10">
        <v>0</v>
      </c>
    </row>
    <row r="282" spans="1:21" x14ac:dyDescent="0.2">
      <c r="A282" s="22">
        <v>5</v>
      </c>
      <c r="B282" s="9" t="s">
        <v>443</v>
      </c>
      <c r="C282" s="9">
        <v>140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0.9</v>
      </c>
      <c r="K282" s="9">
        <v>0.25</v>
      </c>
      <c r="L282" s="9">
        <v>0</v>
      </c>
      <c r="M282" s="9">
        <v>0.63</v>
      </c>
      <c r="N282" s="9">
        <v>223</v>
      </c>
      <c r="O282" s="9">
        <v>224</v>
      </c>
      <c r="P282" s="9">
        <v>234</v>
      </c>
      <c r="Q282" s="9">
        <v>90</v>
      </c>
      <c r="R282" s="9">
        <v>18</v>
      </c>
      <c r="S282" s="9">
        <v>12</v>
      </c>
      <c r="T282" s="9">
        <v>0</v>
      </c>
      <c r="U282" s="10">
        <v>0</v>
      </c>
    </row>
    <row r="283" spans="1:21" x14ac:dyDescent="0.2">
      <c r="A283" s="22">
        <v>6</v>
      </c>
      <c r="B283" s="9" t="s">
        <v>444</v>
      </c>
      <c r="C283" s="9">
        <v>149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0.94</v>
      </c>
      <c r="K283" s="9">
        <v>0.26</v>
      </c>
      <c r="L283" s="9">
        <v>0</v>
      </c>
      <c r="M283" s="9">
        <v>0.66</v>
      </c>
      <c r="N283" s="9">
        <v>223</v>
      </c>
      <c r="O283" s="9">
        <v>224</v>
      </c>
      <c r="P283" s="9">
        <v>234</v>
      </c>
      <c r="Q283" s="9">
        <v>96</v>
      </c>
      <c r="R283" s="9">
        <v>18</v>
      </c>
      <c r="S283" s="9">
        <v>12</v>
      </c>
      <c r="T283" s="9">
        <v>0</v>
      </c>
      <c r="U283" s="10">
        <v>0</v>
      </c>
    </row>
    <row r="284" spans="1:21" x14ac:dyDescent="0.2">
      <c r="A284" s="22">
        <v>7</v>
      </c>
      <c r="B284" s="9" t="s">
        <v>445</v>
      </c>
      <c r="C284" s="9">
        <v>158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0.98</v>
      </c>
      <c r="K284" s="9">
        <v>0.27</v>
      </c>
      <c r="L284" s="9">
        <v>0</v>
      </c>
      <c r="M284" s="9">
        <v>0.68</v>
      </c>
      <c r="N284" s="9">
        <v>223</v>
      </c>
      <c r="O284" s="9">
        <v>224</v>
      </c>
      <c r="P284" s="9">
        <v>234</v>
      </c>
      <c r="Q284" s="9">
        <v>102</v>
      </c>
      <c r="R284" s="9">
        <v>18</v>
      </c>
      <c r="S284" s="9">
        <v>12</v>
      </c>
      <c r="T284" s="9">
        <v>0</v>
      </c>
      <c r="U284" s="10">
        <v>0</v>
      </c>
    </row>
    <row r="285" spans="1:21" x14ac:dyDescent="0.2">
      <c r="A285" s="22">
        <v>8</v>
      </c>
      <c r="B285" s="9" t="s">
        <v>446</v>
      </c>
      <c r="C285" s="9">
        <v>167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15">
        <v>1.02</v>
      </c>
      <c r="K285" s="9">
        <v>0.28000000000000003</v>
      </c>
      <c r="L285" s="9">
        <v>0</v>
      </c>
      <c r="M285" s="9">
        <v>0.71</v>
      </c>
      <c r="N285" s="9">
        <v>223</v>
      </c>
      <c r="O285" s="9">
        <v>224</v>
      </c>
      <c r="P285" s="9">
        <v>234</v>
      </c>
      <c r="Q285" s="9">
        <v>108</v>
      </c>
      <c r="R285" s="9">
        <v>18</v>
      </c>
      <c r="S285" s="9">
        <v>12</v>
      </c>
      <c r="T285" s="9">
        <v>0</v>
      </c>
      <c r="U285" s="10">
        <v>0</v>
      </c>
    </row>
    <row r="286" spans="1:21" x14ac:dyDescent="0.2">
      <c r="A286" s="22">
        <v>9</v>
      </c>
      <c r="B286" s="9" t="s">
        <v>447</v>
      </c>
      <c r="C286" s="9">
        <v>176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15">
        <v>1.06</v>
      </c>
      <c r="K286" s="9">
        <v>0.28999999999999998</v>
      </c>
      <c r="L286" s="9">
        <v>0</v>
      </c>
      <c r="M286" s="9">
        <v>0.74</v>
      </c>
      <c r="N286" s="9">
        <v>223</v>
      </c>
      <c r="O286" s="9">
        <v>224</v>
      </c>
      <c r="P286" s="9">
        <v>234</v>
      </c>
      <c r="Q286" s="9">
        <v>114</v>
      </c>
      <c r="R286" s="9">
        <v>18</v>
      </c>
      <c r="S286" s="9">
        <v>12</v>
      </c>
      <c r="T286" s="9">
        <v>0</v>
      </c>
      <c r="U286" s="10">
        <v>0</v>
      </c>
    </row>
    <row r="287" spans="1:21" ht="13.5" thickBot="1" x14ac:dyDescent="0.25">
      <c r="A287" s="23">
        <v>10</v>
      </c>
      <c r="B287" s="12" t="s">
        <v>448</v>
      </c>
      <c r="C287" s="12">
        <v>190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6">
        <v>1.1000000000000001</v>
      </c>
      <c r="K287" s="12">
        <v>0.3</v>
      </c>
      <c r="L287" s="12">
        <v>0</v>
      </c>
      <c r="M287" s="12">
        <v>0.77</v>
      </c>
      <c r="N287" s="12">
        <v>223</v>
      </c>
      <c r="O287" s="12">
        <v>224</v>
      </c>
      <c r="P287" s="12">
        <v>234</v>
      </c>
      <c r="Q287" s="12">
        <v>120</v>
      </c>
      <c r="R287" s="12">
        <v>18</v>
      </c>
      <c r="S287" s="12">
        <v>12</v>
      </c>
      <c r="T287" s="12">
        <v>0</v>
      </c>
      <c r="U287" s="13">
        <v>0</v>
      </c>
    </row>
  </sheetData>
  <mergeCells count="7">
    <mergeCell ref="V105:AA105"/>
    <mergeCell ref="AA90:AB90"/>
    <mergeCell ref="AA91:AB91"/>
    <mergeCell ref="AA92:AB92"/>
    <mergeCell ref="V102:AE102"/>
    <mergeCell ref="W103:AB103"/>
    <mergeCell ref="V104:AB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6DE6-7C1C-4918-A3EC-2D142253F862}">
  <dimension ref="A1:Q144"/>
  <sheetViews>
    <sheetView tabSelected="1" workbookViewId="0">
      <selection activeCell="Q1" sqref="A1:Q1"/>
    </sheetView>
  </sheetViews>
  <sheetFormatPr defaultRowHeight="12.75" x14ac:dyDescent="0.2"/>
  <cols>
    <col min="9" max="9" width="12.5703125" customWidth="1"/>
  </cols>
  <sheetData>
    <row r="1" spans="1:17" ht="13.5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449</v>
      </c>
      <c r="J1" s="3" t="s">
        <v>9</v>
      </c>
      <c r="K1" s="3" t="s">
        <v>10</v>
      </c>
      <c r="L1" s="3" t="s">
        <v>11</v>
      </c>
      <c r="M1" s="3" t="s">
        <v>173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2">
      <c r="A2" s="20">
        <v>0</v>
      </c>
      <c r="B2" s="6" t="s">
        <v>174</v>
      </c>
      <c r="C2" s="6">
        <v>0</v>
      </c>
      <c r="D2" s="6">
        <v>200</v>
      </c>
      <c r="E2" s="6">
        <v>0</v>
      </c>
      <c r="F2" s="6">
        <v>0</v>
      </c>
      <c r="G2" s="6">
        <v>0</v>
      </c>
      <c r="H2" s="6">
        <v>12</v>
      </c>
      <c r="I2" s="6">
        <v>0</v>
      </c>
      <c r="J2" s="6">
        <v>0</v>
      </c>
      <c r="K2" s="6">
        <v>0.1</v>
      </c>
      <c r="L2" s="6">
        <v>0</v>
      </c>
      <c r="M2" s="6">
        <v>0</v>
      </c>
      <c r="N2" s="6">
        <v>30</v>
      </c>
      <c r="O2" s="6">
        <v>13</v>
      </c>
      <c r="P2" s="6">
        <v>0</v>
      </c>
      <c r="Q2" s="21">
        <v>0</v>
      </c>
    </row>
    <row r="3" spans="1:17" x14ac:dyDescent="0.2">
      <c r="A3" s="22">
        <v>1</v>
      </c>
      <c r="B3" s="9" t="s">
        <v>450</v>
      </c>
      <c r="C3" s="9">
        <v>0</v>
      </c>
      <c r="D3" s="9">
        <v>240</v>
      </c>
      <c r="E3" s="9">
        <v>0</v>
      </c>
      <c r="F3" s="9">
        <v>0</v>
      </c>
      <c r="G3" s="9">
        <v>0</v>
      </c>
      <c r="H3" s="6">
        <v>12</v>
      </c>
      <c r="I3" s="9">
        <v>0</v>
      </c>
      <c r="J3" s="9">
        <v>0</v>
      </c>
      <c r="K3" s="9">
        <v>0.13</v>
      </c>
      <c r="L3" s="9">
        <v>0</v>
      </c>
      <c r="M3" s="9">
        <v>0</v>
      </c>
      <c r="N3" s="9">
        <v>30</v>
      </c>
      <c r="O3" s="9">
        <v>13</v>
      </c>
      <c r="P3" s="9">
        <v>0</v>
      </c>
      <c r="Q3" s="10">
        <v>0</v>
      </c>
    </row>
    <row r="4" spans="1:17" x14ac:dyDescent="0.2">
      <c r="A4" s="22">
        <v>2</v>
      </c>
      <c r="B4" s="9" t="s">
        <v>451</v>
      </c>
      <c r="C4" s="9">
        <v>0</v>
      </c>
      <c r="D4" s="9">
        <v>280</v>
      </c>
      <c r="E4" s="9">
        <v>0</v>
      </c>
      <c r="F4" s="9">
        <v>0</v>
      </c>
      <c r="G4" s="9">
        <v>0</v>
      </c>
      <c r="H4" s="6">
        <v>12</v>
      </c>
      <c r="I4" s="9">
        <v>0</v>
      </c>
      <c r="J4" s="9">
        <v>0</v>
      </c>
      <c r="K4" s="9">
        <v>0.16</v>
      </c>
      <c r="L4" s="9">
        <v>0</v>
      </c>
      <c r="M4" s="9">
        <v>0</v>
      </c>
      <c r="N4" s="9">
        <v>30</v>
      </c>
      <c r="O4" s="9">
        <v>13</v>
      </c>
      <c r="P4" s="9">
        <v>0</v>
      </c>
      <c r="Q4" s="10">
        <v>0</v>
      </c>
    </row>
    <row r="5" spans="1:17" x14ac:dyDescent="0.2">
      <c r="A5" s="20">
        <v>3</v>
      </c>
      <c r="B5" s="9" t="s">
        <v>452</v>
      </c>
      <c r="C5" s="9">
        <v>0</v>
      </c>
      <c r="D5" s="9">
        <v>320</v>
      </c>
      <c r="E5" s="9">
        <v>0</v>
      </c>
      <c r="F5" s="9">
        <v>0</v>
      </c>
      <c r="G5" s="9">
        <v>0</v>
      </c>
      <c r="H5" s="6">
        <v>12</v>
      </c>
      <c r="I5" s="9">
        <v>0</v>
      </c>
      <c r="J5" s="9">
        <v>0</v>
      </c>
      <c r="K5" s="9">
        <v>0.19</v>
      </c>
      <c r="L5" s="9">
        <v>0</v>
      </c>
      <c r="M5" s="9">
        <v>0</v>
      </c>
      <c r="N5" s="9">
        <v>30</v>
      </c>
      <c r="O5" s="9">
        <v>13</v>
      </c>
      <c r="P5" s="9">
        <v>0</v>
      </c>
      <c r="Q5" s="10">
        <v>0</v>
      </c>
    </row>
    <row r="6" spans="1:17" x14ac:dyDescent="0.2">
      <c r="A6" s="22">
        <v>4</v>
      </c>
      <c r="B6" s="9" t="s">
        <v>453</v>
      </c>
      <c r="C6" s="9">
        <v>0</v>
      </c>
      <c r="D6" s="9">
        <v>360</v>
      </c>
      <c r="E6" s="9">
        <v>0</v>
      </c>
      <c r="F6" s="9">
        <v>0</v>
      </c>
      <c r="G6" s="9">
        <v>0</v>
      </c>
      <c r="H6" s="6">
        <v>12</v>
      </c>
      <c r="I6" s="9">
        <v>0</v>
      </c>
      <c r="J6" s="9">
        <v>0</v>
      </c>
      <c r="K6" s="9">
        <v>0.22</v>
      </c>
      <c r="L6" s="9">
        <v>0</v>
      </c>
      <c r="M6" s="9">
        <v>0</v>
      </c>
      <c r="N6" s="9">
        <v>30</v>
      </c>
      <c r="O6" s="9">
        <v>13</v>
      </c>
      <c r="P6" s="9">
        <v>0</v>
      </c>
      <c r="Q6" s="10">
        <v>0</v>
      </c>
    </row>
    <row r="7" spans="1:17" x14ac:dyDescent="0.2">
      <c r="A7" s="22">
        <v>5</v>
      </c>
      <c r="B7" s="9" t="s">
        <v>454</v>
      </c>
      <c r="C7" s="9">
        <v>0</v>
      </c>
      <c r="D7" s="9">
        <v>400</v>
      </c>
      <c r="E7" s="9">
        <v>0</v>
      </c>
      <c r="F7" s="9">
        <v>0</v>
      </c>
      <c r="G7" s="9">
        <v>0</v>
      </c>
      <c r="H7" s="6">
        <v>12</v>
      </c>
      <c r="I7" s="9">
        <v>0</v>
      </c>
      <c r="J7" s="9">
        <v>0</v>
      </c>
      <c r="K7" s="9">
        <v>0.25</v>
      </c>
      <c r="L7" s="9">
        <v>0</v>
      </c>
      <c r="M7" s="9">
        <v>0</v>
      </c>
      <c r="N7" s="9">
        <v>30</v>
      </c>
      <c r="O7" s="9">
        <v>13</v>
      </c>
      <c r="P7" s="9">
        <v>0</v>
      </c>
      <c r="Q7" s="10">
        <v>0</v>
      </c>
    </row>
    <row r="8" spans="1:17" x14ac:dyDescent="0.2">
      <c r="A8" s="20">
        <v>6</v>
      </c>
      <c r="B8" s="9" t="s">
        <v>455</v>
      </c>
      <c r="C8" s="9">
        <v>0</v>
      </c>
      <c r="D8" s="9">
        <v>440</v>
      </c>
      <c r="E8" s="9">
        <v>0</v>
      </c>
      <c r="F8" s="9">
        <v>0</v>
      </c>
      <c r="G8" s="9">
        <v>0</v>
      </c>
      <c r="H8" s="6">
        <v>12</v>
      </c>
      <c r="I8" s="9">
        <v>0</v>
      </c>
      <c r="J8" s="9">
        <v>0</v>
      </c>
      <c r="K8" s="9">
        <v>0.28000000000000003</v>
      </c>
      <c r="L8" s="9">
        <v>0</v>
      </c>
      <c r="M8" s="9">
        <v>0</v>
      </c>
      <c r="N8" s="9">
        <v>30</v>
      </c>
      <c r="O8" s="9">
        <v>13</v>
      </c>
      <c r="P8" s="9">
        <v>0</v>
      </c>
      <c r="Q8" s="10">
        <v>0</v>
      </c>
    </row>
    <row r="9" spans="1:17" x14ac:dyDescent="0.2">
      <c r="A9" s="22">
        <v>7</v>
      </c>
      <c r="B9" s="9" t="s">
        <v>456</v>
      </c>
      <c r="C9" s="9">
        <v>0</v>
      </c>
      <c r="D9" s="9">
        <v>480</v>
      </c>
      <c r="E9" s="9">
        <v>0</v>
      </c>
      <c r="F9" s="9">
        <v>0</v>
      </c>
      <c r="G9" s="9">
        <v>0</v>
      </c>
      <c r="H9" s="6">
        <v>12</v>
      </c>
      <c r="I9" s="9">
        <v>0</v>
      </c>
      <c r="J9" s="9">
        <v>0</v>
      </c>
      <c r="K9" s="9">
        <v>0.31</v>
      </c>
      <c r="L9" s="9">
        <v>0</v>
      </c>
      <c r="M9" s="9">
        <v>0</v>
      </c>
      <c r="N9" s="9">
        <v>30</v>
      </c>
      <c r="O9" s="9">
        <v>13</v>
      </c>
      <c r="P9" s="9">
        <v>0</v>
      </c>
      <c r="Q9" s="10">
        <v>0</v>
      </c>
    </row>
    <row r="10" spans="1:17" x14ac:dyDescent="0.2">
      <c r="A10" s="22">
        <v>8</v>
      </c>
      <c r="B10" s="9" t="s">
        <v>457</v>
      </c>
      <c r="C10" s="9">
        <v>0</v>
      </c>
      <c r="D10" s="9">
        <v>520</v>
      </c>
      <c r="E10" s="9">
        <v>0</v>
      </c>
      <c r="F10" s="9">
        <v>0</v>
      </c>
      <c r="G10" s="9">
        <v>0</v>
      </c>
      <c r="H10" s="6">
        <v>12</v>
      </c>
      <c r="I10" s="9">
        <v>0</v>
      </c>
      <c r="J10" s="9">
        <v>0</v>
      </c>
      <c r="K10" s="9">
        <v>0.34</v>
      </c>
      <c r="L10" s="9">
        <v>0</v>
      </c>
      <c r="M10" s="9">
        <v>0</v>
      </c>
      <c r="N10" s="9">
        <v>30</v>
      </c>
      <c r="O10" s="9">
        <v>13</v>
      </c>
      <c r="P10" s="9">
        <v>0</v>
      </c>
      <c r="Q10" s="10">
        <v>0</v>
      </c>
    </row>
    <row r="11" spans="1:17" x14ac:dyDescent="0.2">
      <c r="A11" s="20">
        <v>9</v>
      </c>
      <c r="B11" s="9" t="s">
        <v>458</v>
      </c>
      <c r="C11" s="9">
        <v>0</v>
      </c>
      <c r="D11" s="9">
        <v>560</v>
      </c>
      <c r="E11" s="9">
        <v>0</v>
      </c>
      <c r="F11" s="9">
        <v>0</v>
      </c>
      <c r="G11" s="9">
        <v>0</v>
      </c>
      <c r="H11" s="6">
        <v>12</v>
      </c>
      <c r="I11" s="9">
        <v>0</v>
      </c>
      <c r="J11" s="9">
        <v>0</v>
      </c>
      <c r="K11" s="9">
        <v>0.37</v>
      </c>
      <c r="L11" s="9">
        <v>0</v>
      </c>
      <c r="M11" s="9">
        <v>0</v>
      </c>
      <c r="N11" s="9">
        <v>30</v>
      </c>
      <c r="O11" s="9">
        <v>13</v>
      </c>
      <c r="P11" s="9">
        <v>0</v>
      </c>
      <c r="Q11" s="10">
        <v>0</v>
      </c>
    </row>
    <row r="12" spans="1:17" ht="13.5" thickBot="1" x14ac:dyDescent="0.25">
      <c r="A12" s="23">
        <v>10</v>
      </c>
      <c r="B12" s="12" t="s">
        <v>459</v>
      </c>
      <c r="C12" s="12">
        <v>0</v>
      </c>
      <c r="D12" s="12">
        <v>600</v>
      </c>
      <c r="E12" s="12">
        <v>0</v>
      </c>
      <c r="F12" s="12">
        <v>0</v>
      </c>
      <c r="G12" s="12">
        <v>0</v>
      </c>
      <c r="H12" s="12">
        <v>12</v>
      </c>
      <c r="I12" s="12">
        <v>0</v>
      </c>
      <c r="J12" s="12">
        <v>0</v>
      </c>
      <c r="K12" s="12">
        <v>0.4</v>
      </c>
      <c r="L12" s="12">
        <v>0</v>
      </c>
      <c r="M12" s="12">
        <v>0</v>
      </c>
      <c r="N12" s="12">
        <v>30</v>
      </c>
      <c r="O12" s="12">
        <v>13</v>
      </c>
      <c r="P12" s="12">
        <v>0</v>
      </c>
      <c r="Q12" s="13">
        <v>0</v>
      </c>
    </row>
    <row r="13" spans="1:17" x14ac:dyDescent="0.2">
      <c r="A13" s="20">
        <v>0</v>
      </c>
      <c r="B13" s="6" t="s">
        <v>175</v>
      </c>
      <c r="C13" s="6">
        <v>0</v>
      </c>
      <c r="D13" s="6">
        <v>160</v>
      </c>
      <c r="E13" s="6">
        <v>0</v>
      </c>
      <c r="F13" s="6">
        <v>0</v>
      </c>
      <c r="G13" s="6">
        <v>0</v>
      </c>
      <c r="H13" s="6">
        <v>10</v>
      </c>
      <c r="I13" s="6">
        <v>0</v>
      </c>
      <c r="J13" s="6">
        <v>0</v>
      </c>
      <c r="K13" s="6">
        <v>0.2</v>
      </c>
      <c r="L13" s="6">
        <v>0</v>
      </c>
      <c r="M13" s="6">
        <v>0</v>
      </c>
      <c r="N13" s="6">
        <v>27</v>
      </c>
      <c r="O13" s="6">
        <v>0</v>
      </c>
      <c r="P13" s="6">
        <v>16</v>
      </c>
      <c r="Q13" s="21">
        <v>0</v>
      </c>
    </row>
    <row r="14" spans="1:17" x14ac:dyDescent="0.2">
      <c r="A14" s="22">
        <v>1</v>
      </c>
      <c r="B14" s="9" t="s">
        <v>460</v>
      </c>
      <c r="C14" s="9">
        <v>0</v>
      </c>
      <c r="D14" s="9">
        <v>192</v>
      </c>
      <c r="E14" s="9">
        <v>0</v>
      </c>
      <c r="F14" s="9">
        <v>0</v>
      </c>
      <c r="G14" s="9">
        <v>0</v>
      </c>
      <c r="H14" s="9">
        <v>10</v>
      </c>
      <c r="I14" s="9">
        <v>0</v>
      </c>
      <c r="J14" s="9">
        <v>0</v>
      </c>
      <c r="K14" s="9">
        <v>0.23</v>
      </c>
      <c r="L14" s="9">
        <v>0</v>
      </c>
      <c r="M14" s="9">
        <v>0</v>
      </c>
      <c r="N14" s="9">
        <v>27</v>
      </c>
      <c r="O14" s="9">
        <v>0</v>
      </c>
      <c r="P14" s="9">
        <v>16</v>
      </c>
      <c r="Q14" s="10">
        <v>0</v>
      </c>
    </row>
    <row r="15" spans="1:17" x14ac:dyDescent="0.2">
      <c r="A15" s="22">
        <v>2</v>
      </c>
      <c r="B15" s="9" t="s">
        <v>461</v>
      </c>
      <c r="C15" s="9">
        <v>0</v>
      </c>
      <c r="D15" s="9">
        <v>224</v>
      </c>
      <c r="E15" s="9">
        <v>0</v>
      </c>
      <c r="F15" s="9">
        <v>0</v>
      </c>
      <c r="G15" s="9">
        <v>0</v>
      </c>
      <c r="H15" s="9">
        <v>10</v>
      </c>
      <c r="I15" s="9">
        <v>0</v>
      </c>
      <c r="J15" s="9">
        <v>0</v>
      </c>
      <c r="K15" s="9">
        <v>0.26</v>
      </c>
      <c r="L15" s="9">
        <v>0</v>
      </c>
      <c r="M15" s="9">
        <v>0</v>
      </c>
      <c r="N15" s="9">
        <v>27</v>
      </c>
      <c r="O15" s="9">
        <v>0</v>
      </c>
      <c r="P15" s="9">
        <v>16</v>
      </c>
      <c r="Q15" s="10">
        <v>0</v>
      </c>
    </row>
    <row r="16" spans="1:17" x14ac:dyDescent="0.2">
      <c r="A16" s="20">
        <v>3</v>
      </c>
      <c r="B16" s="9" t="s">
        <v>462</v>
      </c>
      <c r="C16" s="9">
        <v>0</v>
      </c>
      <c r="D16" s="9">
        <v>256</v>
      </c>
      <c r="E16" s="9">
        <v>0</v>
      </c>
      <c r="F16" s="9">
        <v>0</v>
      </c>
      <c r="G16" s="9">
        <v>0</v>
      </c>
      <c r="H16" s="9">
        <v>10</v>
      </c>
      <c r="I16" s="9">
        <v>0</v>
      </c>
      <c r="J16" s="9">
        <v>0</v>
      </c>
      <c r="K16" s="9">
        <v>0.28999999999999998</v>
      </c>
      <c r="L16" s="9">
        <v>0</v>
      </c>
      <c r="M16" s="9">
        <v>0</v>
      </c>
      <c r="N16" s="9">
        <v>27</v>
      </c>
      <c r="O16" s="9">
        <v>0</v>
      </c>
      <c r="P16" s="9">
        <v>16</v>
      </c>
      <c r="Q16" s="10">
        <v>0</v>
      </c>
    </row>
    <row r="17" spans="1:17" x14ac:dyDescent="0.2">
      <c r="A17" s="22">
        <v>4</v>
      </c>
      <c r="B17" s="9" t="s">
        <v>463</v>
      </c>
      <c r="C17" s="9">
        <v>0</v>
      </c>
      <c r="D17" s="9">
        <v>288</v>
      </c>
      <c r="E17" s="9">
        <v>0</v>
      </c>
      <c r="F17" s="9">
        <v>0</v>
      </c>
      <c r="G17" s="9">
        <v>0</v>
      </c>
      <c r="H17" s="9">
        <v>10</v>
      </c>
      <c r="I17" s="9">
        <v>0</v>
      </c>
      <c r="J17" s="9">
        <v>0</v>
      </c>
      <c r="K17" s="9">
        <v>0.32</v>
      </c>
      <c r="L17" s="9">
        <v>0</v>
      </c>
      <c r="M17" s="9">
        <v>0</v>
      </c>
      <c r="N17" s="9">
        <v>27</v>
      </c>
      <c r="O17" s="9">
        <v>0</v>
      </c>
      <c r="P17" s="9">
        <v>16</v>
      </c>
      <c r="Q17" s="10">
        <v>0</v>
      </c>
    </row>
    <row r="18" spans="1:17" x14ac:dyDescent="0.2">
      <c r="A18" s="22">
        <v>5</v>
      </c>
      <c r="B18" s="9" t="s">
        <v>464</v>
      </c>
      <c r="C18" s="9">
        <v>0</v>
      </c>
      <c r="D18" s="9">
        <v>320</v>
      </c>
      <c r="E18" s="9">
        <v>0</v>
      </c>
      <c r="F18" s="9">
        <v>0</v>
      </c>
      <c r="G18" s="9">
        <v>0</v>
      </c>
      <c r="H18" s="9">
        <v>10</v>
      </c>
      <c r="I18" s="9">
        <v>0</v>
      </c>
      <c r="J18" s="9">
        <v>0</v>
      </c>
      <c r="K18" s="9">
        <v>0.35</v>
      </c>
      <c r="L18" s="9">
        <v>0</v>
      </c>
      <c r="M18" s="9">
        <v>0</v>
      </c>
      <c r="N18" s="9">
        <v>27</v>
      </c>
      <c r="O18" s="9">
        <v>0</v>
      </c>
      <c r="P18" s="9">
        <v>16</v>
      </c>
      <c r="Q18" s="10">
        <v>0</v>
      </c>
    </row>
    <row r="19" spans="1:17" x14ac:dyDescent="0.2">
      <c r="A19" s="20">
        <v>6</v>
      </c>
      <c r="B19" s="9" t="s">
        <v>465</v>
      </c>
      <c r="C19" s="9">
        <v>0</v>
      </c>
      <c r="D19" s="9">
        <v>352</v>
      </c>
      <c r="E19" s="9">
        <v>0</v>
      </c>
      <c r="F19" s="9">
        <v>0</v>
      </c>
      <c r="G19" s="9">
        <v>0</v>
      </c>
      <c r="H19" s="9">
        <v>10</v>
      </c>
      <c r="I19" s="9">
        <v>0</v>
      </c>
      <c r="J19" s="9">
        <v>0</v>
      </c>
      <c r="K19" s="9">
        <v>0.38</v>
      </c>
      <c r="L19" s="9">
        <v>0</v>
      </c>
      <c r="M19" s="9">
        <v>0</v>
      </c>
      <c r="N19" s="9">
        <v>27</v>
      </c>
      <c r="O19" s="9">
        <v>0</v>
      </c>
      <c r="P19" s="9">
        <v>16</v>
      </c>
      <c r="Q19" s="10">
        <v>0</v>
      </c>
    </row>
    <row r="20" spans="1:17" x14ac:dyDescent="0.2">
      <c r="A20" s="22">
        <v>7</v>
      </c>
      <c r="B20" s="9" t="s">
        <v>466</v>
      </c>
      <c r="C20" s="9">
        <v>0</v>
      </c>
      <c r="D20" s="9">
        <v>384</v>
      </c>
      <c r="E20" s="9">
        <v>0</v>
      </c>
      <c r="F20" s="9">
        <v>0</v>
      </c>
      <c r="G20" s="9">
        <v>0</v>
      </c>
      <c r="H20" s="9">
        <v>10</v>
      </c>
      <c r="I20" s="9">
        <v>0</v>
      </c>
      <c r="J20" s="9">
        <v>0</v>
      </c>
      <c r="K20" s="9">
        <v>0.41</v>
      </c>
      <c r="L20" s="9">
        <v>0</v>
      </c>
      <c r="M20" s="9">
        <v>0</v>
      </c>
      <c r="N20" s="9">
        <v>27</v>
      </c>
      <c r="O20" s="9">
        <v>0</v>
      </c>
      <c r="P20" s="9">
        <v>16</v>
      </c>
      <c r="Q20" s="10">
        <v>0</v>
      </c>
    </row>
    <row r="21" spans="1:17" x14ac:dyDescent="0.2">
      <c r="A21" s="22">
        <v>8</v>
      </c>
      <c r="B21" s="9" t="s">
        <v>467</v>
      </c>
      <c r="C21" s="9">
        <v>0</v>
      </c>
      <c r="D21" s="9">
        <v>416</v>
      </c>
      <c r="E21" s="9">
        <v>0</v>
      </c>
      <c r="F21" s="9">
        <v>0</v>
      </c>
      <c r="G21" s="9">
        <v>0</v>
      </c>
      <c r="H21" s="9">
        <v>10</v>
      </c>
      <c r="I21" s="9">
        <v>0</v>
      </c>
      <c r="J21" s="9">
        <v>0</v>
      </c>
      <c r="K21" s="9">
        <v>0.44</v>
      </c>
      <c r="L21" s="9">
        <v>0</v>
      </c>
      <c r="M21" s="9">
        <v>0</v>
      </c>
      <c r="N21" s="9">
        <v>27</v>
      </c>
      <c r="O21" s="9">
        <v>0</v>
      </c>
      <c r="P21" s="9">
        <v>16</v>
      </c>
      <c r="Q21" s="10">
        <v>0</v>
      </c>
    </row>
    <row r="22" spans="1:17" x14ac:dyDescent="0.2">
      <c r="A22" s="20">
        <v>9</v>
      </c>
      <c r="B22" s="9" t="s">
        <v>468</v>
      </c>
      <c r="C22" s="9">
        <v>0</v>
      </c>
      <c r="D22" s="9">
        <v>448</v>
      </c>
      <c r="E22" s="9">
        <v>0</v>
      </c>
      <c r="F22" s="9">
        <v>0</v>
      </c>
      <c r="G22" s="9">
        <v>0</v>
      </c>
      <c r="H22" s="9">
        <v>10</v>
      </c>
      <c r="I22" s="9">
        <v>0</v>
      </c>
      <c r="J22" s="9">
        <v>0</v>
      </c>
      <c r="K22" s="9">
        <v>0.47</v>
      </c>
      <c r="L22" s="9">
        <v>0</v>
      </c>
      <c r="M22" s="9">
        <v>0</v>
      </c>
      <c r="N22" s="9">
        <v>27</v>
      </c>
      <c r="O22" s="9">
        <v>0</v>
      </c>
      <c r="P22" s="9">
        <v>16</v>
      </c>
      <c r="Q22" s="10">
        <v>0</v>
      </c>
    </row>
    <row r="23" spans="1:17" ht="13.5" thickBot="1" x14ac:dyDescent="0.25">
      <c r="A23" s="23">
        <v>10</v>
      </c>
      <c r="B23" s="12" t="s">
        <v>469</v>
      </c>
      <c r="C23" s="12">
        <v>0</v>
      </c>
      <c r="D23" s="12">
        <v>480</v>
      </c>
      <c r="E23" s="12">
        <v>0</v>
      </c>
      <c r="F23" s="12">
        <v>0</v>
      </c>
      <c r="G23" s="12">
        <v>0</v>
      </c>
      <c r="H23" s="12">
        <v>10</v>
      </c>
      <c r="I23" s="12">
        <v>0</v>
      </c>
      <c r="J23" s="12">
        <v>0</v>
      </c>
      <c r="K23" s="12">
        <v>0.5</v>
      </c>
      <c r="L23" s="12">
        <v>0</v>
      </c>
      <c r="M23" s="12">
        <v>0</v>
      </c>
      <c r="N23" s="12">
        <v>27</v>
      </c>
      <c r="O23" s="12">
        <v>0</v>
      </c>
      <c r="P23" s="12">
        <v>16</v>
      </c>
      <c r="Q23" s="13">
        <v>0</v>
      </c>
    </row>
    <row r="24" spans="1:17" x14ac:dyDescent="0.2">
      <c r="A24" s="20">
        <v>0</v>
      </c>
      <c r="B24" s="6" t="s">
        <v>176</v>
      </c>
      <c r="C24" s="6">
        <v>0</v>
      </c>
      <c r="D24" s="6">
        <v>60</v>
      </c>
      <c r="E24" s="6">
        <v>0</v>
      </c>
      <c r="F24" s="6">
        <v>0</v>
      </c>
      <c r="G24" s="6">
        <v>0</v>
      </c>
      <c r="H24" s="6">
        <v>1</v>
      </c>
      <c r="I24" s="6">
        <v>0</v>
      </c>
      <c r="J24" s="6">
        <v>0</v>
      </c>
      <c r="K24" s="6">
        <v>0.65</v>
      </c>
      <c r="L24" s="6">
        <v>0</v>
      </c>
      <c r="M24" s="6">
        <v>1</v>
      </c>
      <c r="N24" s="6">
        <v>9</v>
      </c>
      <c r="O24" s="6">
        <v>11</v>
      </c>
      <c r="P24" s="6">
        <v>18</v>
      </c>
      <c r="Q24" s="21">
        <v>0</v>
      </c>
    </row>
    <row r="25" spans="1:17" x14ac:dyDescent="0.2">
      <c r="A25" s="22">
        <v>1</v>
      </c>
      <c r="B25" s="9" t="s">
        <v>470</v>
      </c>
      <c r="C25" s="9">
        <v>0</v>
      </c>
      <c r="D25" s="9">
        <v>68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0.72</v>
      </c>
      <c r="L25" s="9">
        <v>0</v>
      </c>
      <c r="M25" s="9">
        <v>1</v>
      </c>
      <c r="N25" s="9">
        <v>9</v>
      </c>
      <c r="O25" s="9">
        <v>11</v>
      </c>
      <c r="P25" s="9">
        <v>18</v>
      </c>
      <c r="Q25" s="10">
        <v>0</v>
      </c>
    </row>
    <row r="26" spans="1:17" x14ac:dyDescent="0.2">
      <c r="A26" s="22">
        <v>2</v>
      </c>
      <c r="B26" s="9" t="s">
        <v>471</v>
      </c>
      <c r="C26" s="9">
        <v>0</v>
      </c>
      <c r="D26" s="9">
        <v>76</v>
      </c>
      <c r="E26" s="9">
        <v>0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0.79</v>
      </c>
      <c r="L26" s="9">
        <v>0</v>
      </c>
      <c r="M26" s="9">
        <v>1</v>
      </c>
      <c r="N26" s="9">
        <v>9</v>
      </c>
      <c r="O26" s="9">
        <v>11</v>
      </c>
      <c r="P26" s="9">
        <v>18</v>
      </c>
      <c r="Q26" s="10">
        <v>0</v>
      </c>
    </row>
    <row r="27" spans="1:17" x14ac:dyDescent="0.2">
      <c r="A27" s="20">
        <v>3</v>
      </c>
      <c r="B27" s="9" t="s">
        <v>472</v>
      </c>
      <c r="C27" s="9">
        <v>0</v>
      </c>
      <c r="D27" s="9">
        <v>84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0.86</v>
      </c>
      <c r="L27" s="9">
        <v>0</v>
      </c>
      <c r="M27" s="9">
        <v>1</v>
      </c>
      <c r="N27" s="9">
        <v>9</v>
      </c>
      <c r="O27" s="9">
        <v>11</v>
      </c>
      <c r="P27" s="9">
        <v>18</v>
      </c>
      <c r="Q27" s="10">
        <v>0</v>
      </c>
    </row>
    <row r="28" spans="1:17" x14ac:dyDescent="0.2">
      <c r="A28" s="22">
        <v>4</v>
      </c>
      <c r="B28" s="9" t="s">
        <v>473</v>
      </c>
      <c r="C28" s="9">
        <v>0</v>
      </c>
      <c r="D28" s="9">
        <v>92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0.93</v>
      </c>
      <c r="L28" s="9">
        <v>0</v>
      </c>
      <c r="M28" s="9">
        <v>1</v>
      </c>
      <c r="N28" s="9">
        <v>9</v>
      </c>
      <c r="O28" s="9">
        <v>11</v>
      </c>
      <c r="P28" s="9">
        <v>18</v>
      </c>
      <c r="Q28" s="10">
        <v>0</v>
      </c>
    </row>
    <row r="29" spans="1:17" x14ac:dyDescent="0.2">
      <c r="A29" s="22">
        <v>5</v>
      </c>
      <c r="B29" s="9" t="s">
        <v>474</v>
      </c>
      <c r="C29" s="9">
        <v>0</v>
      </c>
      <c r="D29" s="9">
        <v>100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1</v>
      </c>
      <c r="L29" s="9">
        <v>0</v>
      </c>
      <c r="M29" s="9">
        <v>1</v>
      </c>
      <c r="N29" s="9">
        <v>9</v>
      </c>
      <c r="O29" s="9">
        <v>11</v>
      </c>
      <c r="P29" s="9">
        <v>18</v>
      </c>
      <c r="Q29" s="10">
        <v>0</v>
      </c>
    </row>
    <row r="30" spans="1:17" x14ac:dyDescent="0.2">
      <c r="A30" s="20">
        <v>6</v>
      </c>
      <c r="B30" s="9" t="s">
        <v>475</v>
      </c>
      <c r="C30" s="9">
        <v>0</v>
      </c>
      <c r="D30" s="9">
        <v>108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1.07</v>
      </c>
      <c r="L30" s="9">
        <v>0</v>
      </c>
      <c r="M30" s="9">
        <v>1</v>
      </c>
      <c r="N30" s="9">
        <v>9</v>
      </c>
      <c r="O30" s="9">
        <v>11</v>
      </c>
      <c r="P30" s="9">
        <v>18</v>
      </c>
      <c r="Q30" s="10">
        <v>0</v>
      </c>
    </row>
    <row r="31" spans="1:17" x14ac:dyDescent="0.2">
      <c r="A31" s="22">
        <v>7</v>
      </c>
      <c r="B31" s="9" t="s">
        <v>476</v>
      </c>
      <c r="C31" s="9">
        <v>0</v>
      </c>
      <c r="D31" s="9">
        <v>116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1.1399999999999999</v>
      </c>
      <c r="L31" s="9">
        <v>0</v>
      </c>
      <c r="M31" s="9">
        <v>1</v>
      </c>
      <c r="N31" s="9">
        <v>9</v>
      </c>
      <c r="O31" s="9">
        <v>11</v>
      </c>
      <c r="P31" s="9">
        <v>18</v>
      </c>
      <c r="Q31" s="10">
        <v>0</v>
      </c>
    </row>
    <row r="32" spans="1:17" x14ac:dyDescent="0.2">
      <c r="A32" s="22">
        <v>8</v>
      </c>
      <c r="B32" s="9" t="s">
        <v>477</v>
      </c>
      <c r="C32" s="9">
        <v>0</v>
      </c>
      <c r="D32" s="9">
        <v>124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1.21</v>
      </c>
      <c r="L32" s="9">
        <v>0</v>
      </c>
      <c r="M32" s="9">
        <v>1</v>
      </c>
      <c r="N32" s="9">
        <v>9</v>
      </c>
      <c r="O32" s="9">
        <v>11</v>
      </c>
      <c r="P32" s="9">
        <v>18</v>
      </c>
      <c r="Q32" s="10">
        <v>0</v>
      </c>
    </row>
    <row r="33" spans="1:17" x14ac:dyDescent="0.2">
      <c r="A33" s="20">
        <v>9</v>
      </c>
      <c r="B33" s="9" t="s">
        <v>478</v>
      </c>
      <c r="C33" s="9">
        <v>0</v>
      </c>
      <c r="D33" s="9">
        <v>132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1.28</v>
      </c>
      <c r="L33" s="9">
        <v>0</v>
      </c>
      <c r="M33" s="9">
        <v>1</v>
      </c>
      <c r="N33" s="9">
        <v>9</v>
      </c>
      <c r="O33" s="9">
        <v>11</v>
      </c>
      <c r="P33" s="9">
        <v>18</v>
      </c>
      <c r="Q33" s="10">
        <v>0</v>
      </c>
    </row>
    <row r="34" spans="1:17" ht="13.5" thickBot="1" x14ac:dyDescent="0.25">
      <c r="A34" s="23">
        <v>10</v>
      </c>
      <c r="B34" s="12" t="s">
        <v>479</v>
      </c>
      <c r="C34" s="12">
        <v>0</v>
      </c>
      <c r="D34" s="12">
        <v>140</v>
      </c>
      <c r="E34" s="12">
        <v>0</v>
      </c>
      <c r="F34" s="12">
        <v>0</v>
      </c>
      <c r="G34" s="12">
        <v>0</v>
      </c>
      <c r="H34" s="12">
        <v>1</v>
      </c>
      <c r="I34" s="12">
        <v>0</v>
      </c>
      <c r="J34" s="12">
        <v>0</v>
      </c>
      <c r="K34" s="12">
        <v>1.35</v>
      </c>
      <c r="L34" s="12">
        <v>0</v>
      </c>
      <c r="M34" s="12">
        <v>1</v>
      </c>
      <c r="N34" s="12">
        <v>9</v>
      </c>
      <c r="O34" s="12">
        <v>11</v>
      </c>
      <c r="P34" s="12">
        <v>18</v>
      </c>
      <c r="Q34" s="13">
        <v>0</v>
      </c>
    </row>
    <row r="35" spans="1:17" x14ac:dyDescent="0.2">
      <c r="A35" s="20">
        <v>0</v>
      </c>
      <c r="B35" s="6" t="s">
        <v>177</v>
      </c>
      <c r="C35" s="6">
        <v>60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0.5</v>
      </c>
      <c r="J35" s="6">
        <v>0</v>
      </c>
      <c r="K35" s="6">
        <v>0</v>
      </c>
      <c r="L35" s="6">
        <v>0</v>
      </c>
      <c r="M35" s="6">
        <v>0</v>
      </c>
      <c r="N35" s="6">
        <v>7</v>
      </c>
      <c r="O35" s="6">
        <v>9</v>
      </c>
      <c r="P35" s="6">
        <v>5</v>
      </c>
      <c r="Q35" s="21">
        <v>0</v>
      </c>
    </row>
    <row r="36" spans="1:17" x14ac:dyDescent="0.2">
      <c r="A36" s="22">
        <v>1</v>
      </c>
      <c r="B36" s="9" t="s">
        <v>480</v>
      </c>
      <c r="C36" s="9">
        <v>67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0.55000000000000004</v>
      </c>
      <c r="J36" s="9">
        <v>0</v>
      </c>
      <c r="K36" s="9">
        <v>0</v>
      </c>
      <c r="L36" s="9">
        <v>0</v>
      </c>
      <c r="M36" s="9">
        <v>0</v>
      </c>
      <c r="N36" s="9">
        <v>7</v>
      </c>
      <c r="O36" s="9">
        <v>9</v>
      </c>
      <c r="P36" s="9">
        <v>5</v>
      </c>
      <c r="Q36" s="10">
        <v>0</v>
      </c>
    </row>
    <row r="37" spans="1:17" x14ac:dyDescent="0.2">
      <c r="A37" s="22">
        <v>2</v>
      </c>
      <c r="B37" s="9" t="s">
        <v>481</v>
      </c>
      <c r="C37" s="9">
        <v>74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0.6</v>
      </c>
      <c r="J37" s="9">
        <v>0</v>
      </c>
      <c r="K37" s="9">
        <v>0</v>
      </c>
      <c r="L37" s="9">
        <v>0</v>
      </c>
      <c r="M37" s="9">
        <v>0</v>
      </c>
      <c r="N37" s="9">
        <v>7</v>
      </c>
      <c r="O37" s="9">
        <v>9</v>
      </c>
      <c r="P37" s="9">
        <v>5</v>
      </c>
      <c r="Q37" s="10">
        <v>0</v>
      </c>
    </row>
    <row r="38" spans="1:17" x14ac:dyDescent="0.2">
      <c r="A38" s="20">
        <v>3</v>
      </c>
      <c r="B38" s="9" t="s">
        <v>482</v>
      </c>
      <c r="C38" s="9">
        <v>81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0.65</v>
      </c>
      <c r="J38" s="9">
        <v>0</v>
      </c>
      <c r="K38" s="9">
        <v>0</v>
      </c>
      <c r="L38" s="9">
        <v>0</v>
      </c>
      <c r="M38" s="9">
        <v>0</v>
      </c>
      <c r="N38" s="9">
        <v>7</v>
      </c>
      <c r="O38" s="9">
        <v>9</v>
      </c>
      <c r="P38" s="9">
        <v>5</v>
      </c>
      <c r="Q38" s="10">
        <v>0</v>
      </c>
    </row>
    <row r="39" spans="1:17" x14ac:dyDescent="0.2">
      <c r="A39" s="22">
        <v>4</v>
      </c>
      <c r="B39" s="9" t="s">
        <v>483</v>
      </c>
      <c r="C39" s="9">
        <v>88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0.7</v>
      </c>
      <c r="J39" s="9">
        <v>0</v>
      </c>
      <c r="K39" s="9">
        <v>0</v>
      </c>
      <c r="L39" s="9">
        <v>0</v>
      </c>
      <c r="M39" s="9">
        <v>0</v>
      </c>
      <c r="N39" s="9">
        <v>7</v>
      </c>
      <c r="O39" s="9">
        <v>9</v>
      </c>
      <c r="P39" s="9">
        <v>5</v>
      </c>
      <c r="Q39" s="10">
        <v>0</v>
      </c>
    </row>
    <row r="40" spans="1:17" x14ac:dyDescent="0.2">
      <c r="A40" s="22">
        <v>5</v>
      </c>
      <c r="B40" s="9" t="s">
        <v>484</v>
      </c>
      <c r="C40" s="9">
        <v>95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0.75</v>
      </c>
      <c r="J40" s="9">
        <v>0</v>
      </c>
      <c r="K40" s="9">
        <v>0</v>
      </c>
      <c r="L40" s="9">
        <v>0</v>
      </c>
      <c r="M40" s="9">
        <v>0</v>
      </c>
      <c r="N40" s="9">
        <v>7</v>
      </c>
      <c r="O40" s="9">
        <v>9</v>
      </c>
      <c r="P40" s="9">
        <v>5</v>
      </c>
      <c r="Q40" s="10">
        <v>0</v>
      </c>
    </row>
    <row r="41" spans="1:17" x14ac:dyDescent="0.2">
      <c r="A41" s="20">
        <v>6</v>
      </c>
      <c r="B41" s="9" t="s">
        <v>485</v>
      </c>
      <c r="C41" s="9">
        <v>102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0.8</v>
      </c>
      <c r="J41" s="9">
        <v>0</v>
      </c>
      <c r="K41" s="9">
        <v>0</v>
      </c>
      <c r="L41" s="9">
        <v>0</v>
      </c>
      <c r="M41" s="9">
        <v>0</v>
      </c>
      <c r="N41" s="9">
        <v>7</v>
      </c>
      <c r="O41" s="9">
        <v>9</v>
      </c>
      <c r="P41" s="9">
        <v>5</v>
      </c>
      <c r="Q41" s="10">
        <v>0</v>
      </c>
    </row>
    <row r="42" spans="1:17" x14ac:dyDescent="0.2">
      <c r="A42" s="22">
        <v>7</v>
      </c>
      <c r="B42" s="9" t="s">
        <v>486</v>
      </c>
      <c r="C42" s="9">
        <v>109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0.85</v>
      </c>
      <c r="J42" s="9">
        <v>0</v>
      </c>
      <c r="K42" s="9">
        <v>0</v>
      </c>
      <c r="L42" s="9">
        <v>0</v>
      </c>
      <c r="M42" s="9">
        <v>0</v>
      </c>
      <c r="N42" s="9">
        <v>7</v>
      </c>
      <c r="O42" s="9">
        <v>9</v>
      </c>
      <c r="P42" s="9">
        <v>5</v>
      </c>
      <c r="Q42" s="10">
        <v>0</v>
      </c>
    </row>
    <row r="43" spans="1:17" x14ac:dyDescent="0.2">
      <c r="A43" s="22">
        <v>8</v>
      </c>
      <c r="B43" s="9" t="s">
        <v>487</v>
      </c>
      <c r="C43" s="9">
        <v>116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0.9</v>
      </c>
      <c r="J43" s="9">
        <v>0</v>
      </c>
      <c r="K43" s="9">
        <v>0</v>
      </c>
      <c r="L43" s="9">
        <v>0</v>
      </c>
      <c r="M43" s="9">
        <v>0</v>
      </c>
      <c r="N43" s="9">
        <v>7</v>
      </c>
      <c r="O43" s="9">
        <v>9</v>
      </c>
      <c r="P43" s="9">
        <v>5</v>
      </c>
      <c r="Q43" s="10">
        <v>0</v>
      </c>
    </row>
    <row r="44" spans="1:17" x14ac:dyDescent="0.2">
      <c r="A44" s="20">
        <v>9</v>
      </c>
      <c r="B44" s="9" t="s">
        <v>488</v>
      </c>
      <c r="C44" s="9">
        <v>123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0.95</v>
      </c>
      <c r="J44" s="9">
        <v>0</v>
      </c>
      <c r="K44" s="9">
        <v>0</v>
      </c>
      <c r="L44" s="9">
        <v>0</v>
      </c>
      <c r="M44" s="9">
        <v>0</v>
      </c>
      <c r="N44" s="9">
        <v>7</v>
      </c>
      <c r="O44" s="9">
        <v>9</v>
      </c>
      <c r="P44" s="9">
        <v>5</v>
      </c>
      <c r="Q44" s="10">
        <v>0</v>
      </c>
    </row>
    <row r="45" spans="1:17" ht="13.5" thickBot="1" x14ac:dyDescent="0.25">
      <c r="A45" s="23">
        <v>10</v>
      </c>
      <c r="B45" s="12" t="s">
        <v>489</v>
      </c>
      <c r="C45" s="12">
        <v>130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0</v>
      </c>
      <c r="K45" s="12">
        <v>0</v>
      </c>
      <c r="L45" s="12">
        <v>0</v>
      </c>
      <c r="M45" s="12">
        <v>0</v>
      </c>
      <c r="N45" s="12">
        <v>7</v>
      </c>
      <c r="O45" s="12">
        <v>9</v>
      </c>
      <c r="P45" s="12">
        <v>5</v>
      </c>
      <c r="Q45" s="13">
        <v>0</v>
      </c>
    </row>
    <row r="46" spans="1:17" x14ac:dyDescent="0.2">
      <c r="A46" s="20">
        <v>0</v>
      </c>
      <c r="B46" s="6" t="s">
        <v>178</v>
      </c>
      <c r="C46" s="6">
        <v>0</v>
      </c>
      <c r="D46" s="6">
        <v>0</v>
      </c>
      <c r="E46" s="6">
        <v>0</v>
      </c>
      <c r="F46" s="6">
        <v>45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0.3</v>
      </c>
      <c r="M46" s="6">
        <v>0</v>
      </c>
      <c r="N46" s="6">
        <v>0</v>
      </c>
      <c r="O46" s="6">
        <v>8</v>
      </c>
      <c r="P46" s="6">
        <v>0</v>
      </c>
      <c r="Q46" s="21">
        <v>8</v>
      </c>
    </row>
    <row r="47" spans="1:17" x14ac:dyDescent="0.2">
      <c r="A47" s="22">
        <v>1</v>
      </c>
      <c r="B47" s="9" t="s">
        <v>490</v>
      </c>
      <c r="C47" s="9">
        <v>0</v>
      </c>
      <c r="D47" s="9">
        <v>0</v>
      </c>
      <c r="E47" s="9">
        <v>0</v>
      </c>
      <c r="F47" s="9">
        <v>50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0.34</v>
      </c>
      <c r="M47" s="9">
        <v>0</v>
      </c>
      <c r="N47" s="9">
        <v>0</v>
      </c>
      <c r="O47" s="9">
        <v>8</v>
      </c>
      <c r="P47" s="9">
        <v>0</v>
      </c>
      <c r="Q47" s="10">
        <v>8</v>
      </c>
    </row>
    <row r="48" spans="1:17" x14ac:dyDescent="0.2">
      <c r="A48" s="22">
        <v>2</v>
      </c>
      <c r="B48" s="9" t="s">
        <v>491</v>
      </c>
      <c r="C48" s="9">
        <v>0</v>
      </c>
      <c r="D48" s="9">
        <v>0</v>
      </c>
      <c r="E48" s="9">
        <v>0</v>
      </c>
      <c r="F48" s="9">
        <v>55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0.38</v>
      </c>
      <c r="M48" s="9">
        <v>0</v>
      </c>
      <c r="N48" s="9">
        <v>0</v>
      </c>
      <c r="O48" s="9">
        <v>8</v>
      </c>
      <c r="P48" s="9">
        <v>0</v>
      </c>
      <c r="Q48" s="10">
        <v>8</v>
      </c>
    </row>
    <row r="49" spans="1:17" x14ac:dyDescent="0.2">
      <c r="A49" s="20">
        <v>3</v>
      </c>
      <c r="B49" s="9" t="s">
        <v>492</v>
      </c>
      <c r="C49" s="9">
        <v>0</v>
      </c>
      <c r="D49" s="9">
        <v>0</v>
      </c>
      <c r="E49" s="9">
        <v>0</v>
      </c>
      <c r="F49" s="9">
        <v>60</v>
      </c>
      <c r="G49" s="9">
        <v>0</v>
      </c>
      <c r="H49" s="9">
        <v>1</v>
      </c>
      <c r="I49" s="9">
        <v>0</v>
      </c>
      <c r="J49" s="9">
        <v>0</v>
      </c>
      <c r="K49" s="9">
        <v>0</v>
      </c>
      <c r="L49" s="9">
        <v>0.42</v>
      </c>
      <c r="M49" s="9">
        <v>0</v>
      </c>
      <c r="N49" s="9">
        <v>0</v>
      </c>
      <c r="O49" s="9">
        <v>8</v>
      </c>
      <c r="P49" s="9">
        <v>0</v>
      </c>
      <c r="Q49" s="10">
        <v>8</v>
      </c>
    </row>
    <row r="50" spans="1:17" x14ac:dyDescent="0.2">
      <c r="A50" s="22">
        <v>4</v>
      </c>
      <c r="B50" s="9" t="s">
        <v>493</v>
      </c>
      <c r="C50" s="9">
        <v>0</v>
      </c>
      <c r="D50" s="9">
        <v>0</v>
      </c>
      <c r="E50" s="9">
        <v>0</v>
      </c>
      <c r="F50" s="9">
        <v>65</v>
      </c>
      <c r="G50" s="9">
        <v>0</v>
      </c>
      <c r="H50" s="9">
        <v>1</v>
      </c>
      <c r="I50" s="9">
        <v>0</v>
      </c>
      <c r="J50" s="9">
        <v>0</v>
      </c>
      <c r="K50" s="9">
        <v>0</v>
      </c>
      <c r="L50" s="9">
        <v>0.46</v>
      </c>
      <c r="M50" s="9">
        <v>0</v>
      </c>
      <c r="N50" s="9">
        <v>0</v>
      </c>
      <c r="O50" s="9">
        <v>8</v>
      </c>
      <c r="P50" s="9">
        <v>0</v>
      </c>
      <c r="Q50" s="10">
        <v>8</v>
      </c>
    </row>
    <row r="51" spans="1:17" x14ac:dyDescent="0.2">
      <c r="A51" s="22">
        <v>5</v>
      </c>
      <c r="B51" s="9" t="s">
        <v>494</v>
      </c>
      <c r="C51" s="9">
        <v>0</v>
      </c>
      <c r="D51" s="9">
        <v>0</v>
      </c>
      <c r="E51" s="9">
        <v>0</v>
      </c>
      <c r="F51" s="9">
        <v>70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0.5</v>
      </c>
      <c r="M51" s="9">
        <v>0</v>
      </c>
      <c r="N51" s="9">
        <v>0</v>
      </c>
      <c r="O51" s="9">
        <v>8</v>
      </c>
      <c r="P51" s="9">
        <v>0</v>
      </c>
      <c r="Q51" s="10">
        <v>8</v>
      </c>
    </row>
    <row r="52" spans="1:17" x14ac:dyDescent="0.2">
      <c r="A52" s="20">
        <v>6</v>
      </c>
      <c r="B52" s="9" t="s">
        <v>495</v>
      </c>
      <c r="C52" s="9">
        <v>0</v>
      </c>
      <c r="D52" s="9">
        <v>0</v>
      </c>
      <c r="E52" s="9">
        <v>0</v>
      </c>
      <c r="F52" s="9">
        <v>75</v>
      </c>
      <c r="G52" s="9">
        <v>0</v>
      </c>
      <c r="H52" s="9">
        <v>1</v>
      </c>
      <c r="I52" s="9">
        <v>0</v>
      </c>
      <c r="J52" s="9">
        <v>0</v>
      </c>
      <c r="K52" s="9">
        <v>0</v>
      </c>
      <c r="L52" s="9">
        <v>0.54</v>
      </c>
      <c r="M52" s="9">
        <v>0</v>
      </c>
      <c r="N52" s="9">
        <v>0</v>
      </c>
      <c r="O52" s="9">
        <v>8</v>
      </c>
      <c r="P52" s="9">
        <v>0</v>
      </c>
      <c r="Q52" s="10">
        <v>8</v>
      </c>
    </row>
    <row r="53" spans="1:17" x14ac:dyDescent="0.2">
      <c r="A53" s="22">
        <v>7</v>
      </c>
      <c r="B53" s="9" t="s">
        <v>496</v>
      </c>
      <c r="C53" s="9">
        <v>0</v>
      </c>
      <c r="D53" s="9">
        <v>0</v>
      </c>
      <c r="E53" s="9">
        <v>0</v>
      </c>
      <c r="F53" s="9">
        <v>80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0.57999999999999996</v>
      </c>
      <c r="M53" s="9">
        <v>0</v>
      </c>
      <c r="N53" s="9">
        <v>0</v>
      </c>
      <c r="O53" s="9">
        <v>8</v>
      </c>
      <c r="P53" s="9">
        <v>0</v>
      </c>
      <c r="Q53" s="10">
        <v>8</v>
      </c>
    </row>
    <row r="54" spans="1:17" x14ac:dyDescent="0.2">
      <c r="A54" s="22">
        <v>8</v>
      </c>
      <c r="B54" s="9" t="s">
        <v>497</v>
      </c>
      <c r="C54" s="9">
        <v>0</v>
      </c>
      <c r="D54" s="9">
        <v>0</v>
      </c>
      <c r="E54" s="9">
        <v>0</v>
      </c>
      <c r="F54" s="9">
        <v>85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0.62</v>
      </c>
      <c r="M54" s="9">
        <v>0</v>
      </c>
      <c r="N54" s="9">
        <v>0</v>
      </c>
      <c r="O54" s="9">
        <v>8</v>
      </c>
      <c r="P54" s="9">
        <v>0</v>
      </c>
      <c r="Q54" s="10">
        <v>8</v>
      </c>
    </row>
    <row r="55" spans="1:17" x14ac:dyDescent="0.2">
      <c r="A55" s="20">
        <v>9</v>
      </c>
      <c r="B55" s="9" t="s">
        <v>498</v>
      </c>
      <c r="C55" s="9">
        <v>0</v>
      </c>
      <c r="D55" s="9">
        <v>0</v>
      </c>
      <c r="E55" s="9">
        <v>0</v>
      </c>
      <c r="F55" s="9">
        <v>90</v>
      </c>
      <c r="G55" s="9">
        <v>0</v>
      </c>
      <c r="H55" s="9">
        <v>1</v>
      </c>
      <c r="I55" s="9">
        <v>0</v>
      </c>
      <c r="J55" s="9">
        <v>0</v>
      </c>
      <c r="K55" s="9">
        <v>0</v>
      </c>
      <c r="L55" s="9">
        <v>0.66</v>
      </c>
      <c r="M55" s="9">
        <v>0</v>
      </c>
      <c r="N55" s="9">
        <v>0</v>
      </c>
      <c r="O55" s="9">
        <v>8</v>
      </c>
      <c r="P55" s="9">
        <v>0</v>
      </c>
      <c r="Q55" s="10">
        <v>8</v>
      </c>
    </row>
    <row r="56" spans="1:17" ht="13.5" thickBot="1" x14ac:dyDescent="0.25">
      <c r="A56" s="23">
        <v>10</v>
      </c>
      <c r="B56" s="12" t="s">
        <v>499</v>
      </c>
      <c r="C56" s="12">
        <v>0</v>
      </c>
      <c r="D56" s="12">
        <v>0</v>
      </c>
      <c r="E56" s="12">
        <v>0</v>
      </c>
      <c r="F56" s="12">
        <v>95</v>
      </c>
      <c r="G56" s="12">
        <v>0</v>
      </c>
      <c r="H56" s="12">
        <v>1</v>
      </c>
      <c r="I56" s="12">
        <v>0</v>
      </c>
      <c r="J56" s="12">
        <v>0</v>
      </c>
      <c r="K56" s="12">
        <v>0</v>
      </c>
      <c r="L56" s="12">
        <v>0.7</v>
      </c>
      <c r="M56" s="12">
        <v>0</v>
      </c>
      <c r="N56" s="12">
        <v>0</v>
      </c>
      <c r="O56" s="12">
        <v>8</v>
      </c>
      <c r="P56" s="12">
        <v>0</v>
      </c>
      <c r="Q56" s="13">
        <v>8</v>
      </c>
    </row>
    <row r="57" spans="1:17" x14ac:dyDescent="0.2">
      <c r="A57" s="20">
        <v>0</v>
      </c>
      <c r="B57" s="6" t="s">
        <v>179</v>
      </c>
      <c r="C57" s="6">
        <v>0</v>
      </c>
      <c r="D57" s="6">
        <v>80</v>
      </c>
      <c r="E57" s="6">
        <v>0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0.1</v>
      </c>
      <c r="L57" s="6">
        <v>0</v>
      </c>
      <c r="M57" s="6">
        <v>1</v>
      </c>
      <c r="N57" s="6">
        <v>28</v>
      </c>
      <c r="O57" s="6">
        <v>12</v>
      </c>
      <c r="P57" s="6">
        <v>0</v>
      </c>
      <c r="Q57" s="21">
        <v>0</v>
      </c>
    </row>
    <row r="58" spans="1:17" x14ac:dyDescent="0.2">
      <c r="A58" s="22">
        <v>1</v>
      </c>
      <c r="B58" s="9" t="s">
        <v>500</v>
      </c>
      <c r="C58" s="9">
        <v>0</v>
      </c>
      <c r="D58" s="9">
        <v>90</v>
      </c>
      <c r="E58" s="9">
        <v>0</v>
      </c>
      <c r="F58" s="9">
        <v>0</v>
      </c>
      <c r="G58" s="9">
        <v>0</v>
      </c>
      <c r="H58" s="9">
        <v>1</v>
      </c>
      <c r="I58" s="9">
        <v>0</v>
      </c>
      <c r="J58" s="9">
        <v>0</v>
      </c>
      <c r="K58" s="9">
        <v>0.13</v>
      </c>
      <c r="L58" s="9">
        <v>0</v>
      </c>
      <c r="M58" s="9">
        <v>1</v>
      </c>
      <c r="N58" s="9">
        <v>28</v>
      </c>
      <c r="O58" s="9">
        <v>12</v>
      </c>
      <c r="P58" s="9">
        <v>0</v>
      </c>
      <c r="Q58" s="10">
        <v>0</v>
      </c>
    </row>
    <row r="59" spans="1:17" x14ac:dyDescent="0.2">
      <c r="A59" s="22">
        <v>2</v>
      </c>
      <c r="B59" s="9" t="s">
        <v>501</v>
      </c>
      <c r="C59" s="9">
        <v>0</v>
      </c>
      <c r="D59" s="9">
        <v>100</v>
      </c>
      <c r="E59" s="9">
        <v>0</v>
      </c>
      <c r="F59" s="9">
        <v>0</v>
      </c>
      <c r="G59" s="9">
        <v>0</v>
      </c>
      <c r="H59" s="9">
        <v>1</v>
      </c>
      <c r="I59" s="9">
        <v>0</v>
      </c>
      <c r="J59" s="9">
        <v>0</v>
      </c>
      <c r="K59" s="9">
        <v>0.16</v>
      </c>
      <c r="L59" s="9">
        <v>0</v>
      </c>
      <c r="M59" s="9">
        <v>1</v>
      </c>
      <c r="N59" s="9">
        <v>28</v>
      </c>
      <c r="O59" s="9">
        <v>12</v>
      </c>
      <c r="P59" s="9">
        <v>0</v>
      </c>
      <c r="Q59" s="10">
        <v>0</v>
      </c>
    </row>
    <row r="60" spans="1:17" x14ac:dyDescent="0.2">
      <c r="A60" s="20">
        <v>3</v>
      </c>
      <c r="B60" s="9" t="s">
        <v>502</v>
      </c>
      <c r="C60" s="9">
        <v>0</v>
      </c>
      <c r="D60" s="9">
        <v>110</v>
      </c>
      <c r="E60" s="9">
        <v>0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0.19</v>
      </c>
      <c r="L60" s="9">
        <v>0</v>
      </c>
      <c r="M60" s="9">
        <v>1</v>
      </c>
      <c r="N60" s="9">
        <v>28</v>
      </c>
      <c r="O60" s="9">
        <v>12</v>
      </c>
      <c r="P60" s="9">
        <v>0</v>
      </c>
      <c r="Q60" s="10">
        <v>0</v>
      </c>
    </row>
    <row r="61" spans="1:17" x14ac:dyDescent="0.2">
      <c r="A61" s="22">
        <v>4</v>
      </c>
      <c r="B61" s="9" t="s">
        <v>503</v>
      </c>
      <c r="C61" s="9">
        <v>0</v>
      </c>
      <c r="D61" s="9">
        <v>120</v>
      </c>
      <c r="E61" s="9">
        <v>0</v>
      </c>
      <c r="F61" s="9">
        <v>0</v>
      </c>
      <c r="G61" s="9">
        <v>0</v>
      </c>
      <c r="H61" s="9">
        <v>1</v>
      </c>
      <c r="I61" s="9">
        <v>0</v>
      </c>
      <c r="J61" s="9">
        <v>0</v>
      </c>
      <c r="K61" s="9">
        <v>0.22</v>
      </c>
      <c r="L61" s="9">
        <v>0</v>
      </c>
      <c r="M61" s="9">
        <v>1</v>
      </c>
      <c r="N61" s="9">
        <v>28</v>
      </c>
      <c r="O61" s="9">
        <v>12</v>
      </c>
      <c r="P61" s="9">
        <v>0</v>
      </c>
      <c r="Q61" s="10">
        <v>0</v>
      </c>
    </row>
    <row r="62" spans="1:17" x14ac:dyDescent="0.2">
      <c r="A62" s="22">
        <v>5</v>
      </c>
      <c r="B62" s="9" t="s">
        <v>504</v>
      </c>
      <c r="C62" s="9">
        <v>0</v>
      </c>
      <c r="D62" s="9">
        <v>130</v>
      </c>
      <c r="E62" s="9">
        <v>0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0.25</v>
      </c>
      <c r="L62" s="9">
        <v>0</v>
      </c>
      <c r="M62" s="9">
        <v>1</v>
      </c>
      <c r="N62" s="9">
        <v>28</v>
      </c>
      <c r="O62" s="9">
        <v>12</v>
      </c>
      <c r="P62" s="9">
        <v>0</v>
      </c>
      <c r="Q62" s="10">
        <v>0</v>
      </c>
    </row>
    <row r="63" spans="1:17" x14ac:dyDescent="0.2">
      <c r="A63" s="20">
        <v>6</v>
      </c>
      <c r="B63" s="9" t="s">
        <v>505</v>
      </c>
      <c r="C63" s="9">
        <v>0</v>
      </c>
      <c r="D63" s="9">
        <v>140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  <c r="J63" s="9">
        <v>0</v>
      </c>
      <c r="K63" s="9">
        <v>0.28000000000000003</v>
      </c>
      <c r="L63" s="9">
        <v>0</v>
      </c>
      <c r="M63" s="9">
        <v>1</v>
      </c>
      <c r="N63" s="9">
        <v>28</v>
      </c>
      <c r="O63" s="9">
        <v>12</v>
      </c>
      <c r="P63" s="9">
        <v>0</v>
      </c>
      <c r="Q63" s="10">
        <v>0</v>
      </c>
    </row>
    <row r="64" spans="1:17" x14ac:dyDescent="0.2">
      <c r="A64" s="22">
        <v>7</v>
      </c>
      <c r="B64" s="9" t="s">
        <v>506</v>
      </c>
      <c r="C64" s="9">
        <v>0</v>
      </c>
      <c r="D64" s="9">
        <v>150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  <c r="J64" s="9">
        <v>0</v>
      </c>
      <c r="K64" s="9">
        <v>0.31</v>
      </c>
      <c r="L64" s="9">
        <v>0</v>
      </c>
      <c r="M64" s="9">
        <v>1</v>
      </c>
      <c r="N64" s="9">
        <v>28</v>
      </c>
      <c r="O64" s="9">
        <v>12</v>
      </c>
      <c r="P64" s="9">
        <v>0</v>
      </c>
      <c r="Q64" s="10">
        <v>0</v>
      </c>
    </row>
    <row r="65" spans="1:17" x14ac:dyDescent="0.2">
      <c r="A65" s="22">
        <v>8</v>
      </c>
      <c r="B65" s="9" t="s">
        <v>507</v>
      </c>
      <c r="C65" s="9">
        <v>0</v>
      </c>
      <c r="D65" s="9">
        <v>160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  <c r="J65" s="9">
        <v>0</v>
      </c>
      <c r="K65" s="9">
        <v>0.34</v>
      </c>
      <c r="L65" s="9">
        <v>0</v>
      </c>
      <c r="M65" s="9">
        <v>1</v>
      </c>
      <c r="N65" s="9">
        <v>28</v>
      </c>
      <c r="O65" s="9">
        <v>12</v>
      </c>
      <c r="P65" s="9">
        <v>0</v>
      </c>
      <c r="Q65" s="10">
        <v>0</v>
      </c>
    </row>
    <row r="66" spans="1:17" x14ac:dyDescent="0.2">
      <c r="A66" s="20">
        <v>9</v>
      </c>
      <c r="B66" s="9" t="s">
        <v>508</v>
      </c>
      <c r="C66" s="9">
        <v>0</v>
      </c>
      <c r="D66" s="9">
        <v>170</v>
      </c>
      <c r="E66" s="9">
        <v>0</v>
      </c>
      <c r="F66" s="9">
        <v>0</v>
      </c>
      <c r="G66" s="9">
        <v>0</v>
      </c>
      <c r="H66" s="9">
        <v>1</v>
      </c>
      <c r="I66" s="9">
        <v>0</v>
      </c>
      <c r="J66" s="9">
        <v>0</v>
      </c>
      <c r="K66" s="9">
        <v>0.37</v>
      </c>
      <c r="L66" s="9">
        <v>0</v>
      </c>
      <c r="M66" s="9">
        <v>1</v>
      </c>
      <c r="N66" s="9">
        <v>28</v>
      </c>
      <c r="O66" s="9">
        <v>12</v>
      </c>
      <c r="P66" s="9">
        <v>0</v>
      </c>
      <c r="Q66" s="10">
        <v>0</v>
      </c>
    </row>
    <row r="67" spans="1:17" ht="13.5" thickBot="1" x14ac:dyDescent="0.25">
      <c r="A67" s="23">
        <v>10</v>
      </c>
      <c r="B67" s="12" t="s">
        <v>509</v>
      </c>
      <c r="C67" s="12">
        <v>0</v>
      </c>
      <c r="D67" s="12">
        <v>180</v>
      </c>
      <c r="E67" s="12">
        <v>0</v>
      </c>
      <c r="F67" s="12">
        <v>0</v>
      </c>
      <c r="G67" s="12">
        <v>0</v>
      </c>
      <c r="H67" s="12">
        <v>1</v>
      </c>
      <c r="I67" s="12">
        <v>0</v>
      </c>
      <c r="J67" s="12">
        <v>0</v>
      </c>
      <c r="K67" s="12">
        <v>0.4</v>
      </c>
      <c r="L67" s="12">
        <v>0</v>
      </c>
      <c r="M67" s="12">
        <v>1</v>
      </c>
      <c r="N67" s="12">
        <v>28</v>
      </c>
      <c r="O67" s="12">
        <v>12</v>
      </c>
      <c r="P67" s="12">
        <v>0</v>
      </c>
      <c r="Q67" s="13">
        <v>0</v>
      </c>
    </row>
    <row r="68" spans="1:17" x14ac:dyDescent="0.2">
      <c r="A68" s="20">
        <v>0</v>
      </c>
      <c r="B68" s="6" t="s">
        <v>180</v>
      </c>
      <c r="C68" s="6">
        <v>0</v>
      </c>
      <c r="D68" s="6">
        <v>20</v>
      </c>
      <c r="E68" s="6">
        <v>0</v>
      </c>
      <c r="F68" s="6">
        <v>0</v>
      </c>
      <c r="G68" s="6">
        <v>0</v>
      </c>
      <c r="H68" s="6">
        <v>1</v>
      </c>
      <c r="I68" s="6">
        <v>0</v>
      </c>
      <c r="J68" s="6">
        <v>0</v>
      </c>
      <c r="K68" s="6">
        <v>0.5</v>
      </c>
      <c r="L68" s="6">
        <v>0</v>
      </c>
      <c r="M68" s="6">
        <v>1</v>
      </c>
      <c r="N68" s="6">
        <v>7</v>
      </c>
      <c r="O68" s="6">
        <v>9</v>
      </c>
      <c r="P68" s="6">
        <v>5</v>
      </c>
      <c r="Q68" s="21">
        <v>0</v>
      </c>
    </row>
    <row r="69" spans="1:17" x14ac:dyDescent="0.2">
      <c r="A69" s="22">
        <v>1</v>
      </c>
      <c r="B69" s="9" t="s">
        <v>510</v>
      </c>
      <c r="C69" s="9">
        <v>0</v>
      </c>
      <c r="D69" s="9">
        <v>22</v>
      </c>
      <c r="E69" s="9">
        <v>0</v>
      </c>
      <c r="F69" s="9">
        <v>0</v>
      </c>
      <c r="G69" s="9">
        <v>0</v>
      </c>
      <c r="H69" s="9">
        <v>1</v>
      </c>
      <c r="I69" s="9">
        <v>0</v>
      </c>
      <c r="J69" s="9">
        <v>0</v>
      </c>
      <c r="K69" s="9">
        <v>0.55000000000000004</v>
      </c>
      <c r="L69" s="9">
        <v>0</v>
      </c>
      <c r="M69" s="9">
        <v>1</v>
      </c>
      <c r="N69" s="9">
        <v>7</v>
      </c>
      <c r="O69" s="9">
        <v>9</v>
      </c>
      <c r="P69" s="9">
        <v>5</v>
      </c>
      <c r="Q69" s="10">
        <v>0</v>
      </c>
    </row>
    <row r="70" spans="1:17" x14ac:dyDescent="0.2">
      <c r="A70" s="22">
        <v>2</v>
      </c>
      <c r="B70" s="9" t="s">
        <v>511</v>
      </c>
      <c r="C70" s="9">
        <v>0</v>
      </c>
      <c r="D70" s="9">
        <v>25</v>
      </c>
      <c r="E70" s="9">
        <v>0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0.6</v>
      </c>
      <c r="L70" s="9">
        <v>0</v>
      </c>
      <c r="M70" s="9">
        <v>1</v>
      </c>
      <c r="N70" s="9">
        <v>7</v>
      </c>
      <c r="O70" s="9">
        <v>9</v>
      </c>
      <c r="P70" s="9">
        <v>5</v>
      </c>
      <c r="Q70" s="10">
        <v>0</v>
      </c>
    </row>
    <row r="71" spans="1:17" x14ac:dyDescent="0.2">
      <c r="A71" s="20">
        <v>3</v>
      </c>
      <c r="B71" s="9" t="s">
        <v>512</v>
      </c>
      <c r="C71" s="9">
        <v>0</v>
      </c>
      <c r="D71" s="9">
        <v>27</v>
      </c>
      <c r="E71" s="9">
        <v>0</v>
      </c>
      <c r="F71" s="9">
        <v>0</v>
      </c>
      <c r="G71" s="9">
        <v>0</v>
      </c>
      <c r="H71" s="9">
        <v>1</v>
      </c>
      <c r="I71" s="9">
        <v>0</v>
      </c>
      <c r="J71" s="9">
        <v>0</v>
      </c>
      <c r="K71" s="9">
        <v>0.65</v>
      </c>
      <c r="L71" s="9">
        <v>0</v>
      </c>
      <c r="M71" s="9">
        <v>1</v>
      </c>
      <c r="N71" s="9">
        <v>7</v>
      </c>
      <c r="O71" s="9">
        <v>9</v>
      </c>
      <c r="P71" s="9">
        <v>5</v>
      </c>
      <c r="Q71" s="10">
        <v>0</v>
      </c>
    </row>
    <row r="72" spans="1:17" x14ac:dyDescent="0.2">
      <c r="A72" s="22">
        <v>4</v>
      </c>
      <c r="B72" s="9" t="s">
        <v>513</v>
      </c>
      <c r="C72" s="9">
        <v>0</v>
      </c>
      <c r="D72" s="9">
        <v>30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0.7</v>
      </c>
      <c r="L72" s="9">
        <v>0</v>
      </c>
      <c r="M72" s="9">
        <v>1</v>
      </c>
      <c r="N72" s="9">
        <v>7</v>
      </c>
      <c r="O72" s="9">
        <v>9</v>
      </c>
      <c r="P72" s="9">
        <v>5</v>
      </c>
      <c r="Q72" s="10">
        <v>0</v>
      </c>
    </row>
    <row r="73" spans="1:17" x14ac:dyDescent="0.2">
      <c r="A73" s="22">
        <v>5</v>
      </c>
      <c r="B73" s="9" t="s">
        <v>514</v>
      </c>
      <c r="C73" s="9">
        <v>0</v>
      </c>
      <c r="D73" s="9">
        <v>32</v>
      </c>
      <c r="E73" s="9">
        <v>0</v>
      </c>
      <c r="F73" s="9">
        <v>0</v>
      </c>
      <c r="G73" s="9">
        <v>0</v>
      </c>
      <c r="H73" s="9">
        <v>1</v>
      </c>
      <c r="I73" s="9">
        <v>0</v>
      </c>
      <c r="J73" s="9">
        <v>0</v>
      </c>
      <c r="K73" s="9">
        <v>0.75</v>
      </c>
      <c r="L73" s="9">
        <v>0</v>
      </c>
      <c r="M73" s="9">
        <v>1</v>
      </c>
      <c r="N73" s="9">
        <v>7</v>
      </c>
      <c r="O73" s="9">
        <v>9</v>
      </c>
      <c r="P73" s="9">
        <v>5</v>
      </c>
      <c r="Q73" s="10">
        <v>0</v>
      </c>
    </row>
    <row r="74" spans="1:17" x14ac:dyDescent="0.2">
      <c r="A74" s="20">
        <v>6</v>
      </c>
      <c r="B74" s="9" t="s">
        <v>515</v>
      </c>
      <c r="C74" s="9">
        <v>0</v>
      </c>
      <c r="D74" s="9">
        <v>35</v>
      </c>
      <c r="E74" s="9">
        <v>0</v>
      </c>
      <c r="F74" s="9">
        <v>0</v>
      </c>
      <c r="G74" s="9">
        <v>0</v>
      </c>
      <c r="H74" s="9">
        <v>1</v>
      </c>
      <c r="I74" s="9">
        <v>0</v>
      </c>
      <c r="J74" s="9">
        <v>0</v>
      </c>
      <c r="K74" s="9">
        <v>0.8</v>
      </c>
      <c r="L74" s="9">
        <v>0</v>
      </c>
      <c r="M74" s="9">
        <v>1</v>
      </c>
      <c r="N74" s="9">
        <v>7</v>
      </c>
      <c r="O74" s="9">
        <v>9</v>
      </c>
      <c r="P74" s="9">
        <v>5</v>
      </c>
      <c r="Q74" s="10">
        <v>0</v>
      </c>
    </row>
    <row r="75" spans="1:17" x14ac:dyDescent="0.2">
      <c r="A75" s="22">
        <v>7</v>
      </c>
      <c r="B75" s="9" t="s">
        <v>516</v>
      </c>
      <c r="C75" s="9">
        <v>0</v>
      </c>
      <c r="D75" s="9">
        <v>37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0.86</v>
      </c>
      <c r="L75" s="9">
        <v>0</v>
      </c>
      <c r="M75" s="9">
        <v>1</v>
      </c>
      <c r="N75" s="9">
        <v>7</v>
      </c>
      <c r="O75" s="9">
        <v>9</v>
      </c>
      <c r="P75" s="9">
        <v>5</v>
      </c>
      <c r="Q75" s="10">
        <v>0</v>
      </c>
    </row>
    <row r="76" spans="1:17" x14ac:dyDescent="0.2">
      <c r="A76" s="22">
        <v>8</v>
      </c>
      <c r="B76" s="9" t="s">
        <v>517</v>
      </c>
      <c r="C76" s="9">
        <v>0</v>
      </c>
      <c r="D76" s="9">
        <v>40</v>
      </c>
      <c r="E76" s="9">
        <v>0</v>
      </c>
      <c r="F76" s="9">
        <v>0</v>
      </c>
      <c r="G76" s="9">
        <v>0</v>
      </c>
      <c r="H76" s="9">
        <v>1</v>
      </c>
      <c r="I76" s="9">
        <v>0</v>
      </c>
      <c r="J76" s="9">
        <v>0</v>
      </c>
      <c r="K76" s="9">
        <v>0.9</v>
      </c>
      <c r="L76" s="9">
        <v>0</v>
      </c>
      <c r="M76" s="9">
        <v>1</v>
      </c>
      <c r="N76" s="9">
        <v>7</v>
      </c>
      <c r="O76" s="9">
        <v>9</v>
      </c>
      <c r="P76" s="9">
        <v>5</v>
      </c>
      <c r="Q76" s="10">
        <v>0</v>
      </c>
    </row>
    <row r="77" spans="1:17" x14ac:dyDescent="0.2">
      <c r="A77" s="20">
        <v>9</v>
      </c>
      <c r="B77" s="9" t="s">
        <v>518</v>
      </c>
      <c r="C77" s="9">
        <v>0</v>
      </c>
      <c r="D77" s="9">
        <v>42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0</v>
      </c>
      <c r="K77" s="9">
        <v>0.95</v>
      </c>
      <c r="L77" s="9">
        <v>0</v>
      </c>
      <c r="M77" s="9">
        <v>1</v>
      </c>
      <c r="N77" s="9">
        <v>7</v>
      </c>
      <c r="O77" s="9">
        <v>9</v>
      </c>
      <c r="P77" s="9">
        <v>5</v>
      </c>
      <c r="Q77" s="10">
        <v>0</v>
      </c>
    </row>
    <row r="78" spans="1:17" ht="13.5" thickBot="1" x14ac:dyDescent="0.25">
      <c r="A78" s="23">
        <v>10</v>
      </c>
      <c r="B78" s="12" t="s">
        <v>519</v>
      </c>
      <c r="C78" s="12">
        <v>0</v>
      </c>
      <c r="D78" s="12">
        <v>45</v>
      </c>
      <c r="E78" s="12">
        <v>0</v>
      </c>
      <c r="F78" s="12">
        <v>0</v>
      </c>
      <c r="G78" s="12">
        <v>0</v>
      </c>
      <c r="H78" s="12">
        <v>1</v>
      </c>
      <c r="I78" s="12">
        <v>0</v>
      </c>
      <c r="J78" s="12">
        <v>0</v>
      </c>
      <c r="K78" s="12">
        <v>1</v>
      </c>
      <c r="L78" s="12">
        <v>0</v>
      </c>
      <c r="M78" s="12">
        <v>1</v>
      </c>
      <c r="N78" s="12">
        <v>7</v>
      </c>
      <c r="O78" s="12">
        <v>9</v>
      </c>
      <c r="P78" s="12">
        <v>5</v>
      </c>
      <c r="Q78" s="13">
        <v>0</v>
      </c>
    </row>
    <row r="79" spans="1:17" x14ac:dyDescent="0.2">
      <c r="A79" s="20">
        <v>0</v>
      </c>
      <c r="B79" s="6" t="s">
        <v>181</v>
      </c>
      <c r="C79" s="6">
        <v>0</v>
      </c>
      <c r="D79" s="6">
        <v>70</v>
      </c>
      <c r="E79" s="6">
        <v>0</v>
      </c>
      <c r="F79" s="6">
        <v>0</v>
      </c>
      <c r="G79" s="6">
        <v>0</v>
      </c>
      <c r="H79" s="6">
        <v>1</v>
      </c>
      <c r="I79" s="6">
        <v>0</v>
      </c>
      <c r="J79" s="6">
        <v>0</v>
      </c>
      <c r="K79" s="6">
        <v>0.45</v>
      </c>
      <c r="L79" s="6">
        <v>0</v>
      </c>
      <c r="M79" s="6">
        <v>1</v>
      </c>
      <c r="N79" s="6">
        <v>7</v>
      </c>
      <c r="O79" s="6">
        <v>9</v>
      </c>
      <c r="P79" s="6">
        <v>5</v>
      </c>
      <c r="Q79" s="21">
        <v>0</v>
      </c>
    </row>
    <row r="80" spans="1:17" x14ac:dyDescent="0.2">
      <c r="A80" s="22">
        <v>1</v>
      </c>
      <c r="B80" s="9" t="s">
        <v>520</v>
      </c>
      <c r="C80" s="9">
        <v>0</v>
      </c>
      <c r="D80" s="9">
        <v>79</v>
      </c>
      <c r="E80" s="9">
        <v>0</v>
      </c>
      <c r="F80" s="9">
        <v>0</v>
      </c>
      <c r="G80" s="9">
        <v>0</v>
      </c>
      <c r="H80" s="9">
        <v>1</v>
      </c>
      <c r="I80" s="9">
        <v>0</v>
      </c>
      <c r="J80" s="9">
        <v>0</v>
      </c>
      <c r="K80" s="9">
        <v>0.49</v>
      </c>
      <c r="L80" s="9">
        <v>0</v>
      </c>
      <c r="M80" s="9">
        <v>1</v>
      </c>
      <c r="N80" s="9">
        <v>7</v>
      </c>
      <c r="O80" s="9">
        <v>9</v>
      </c>
      <c r="P80" s="9">
        <v>5</v>
      </c>
      <c r="Q80" s="10">
        <v>0</v>
      </c>
    </row>
    <row r="81" spans="1:17" x14ac:dyDescent="0.2">
      <c r="A81" s="22">
        <v>2</v>
      </c>
      <c r="B81" s="9" t="s">
        <v>521</v>
      </c>
      <c r="C81" s="9">
        <v>0</v>
      </c>
      <c r="D81" s="9">
        <v>88</v>
      </c>
      <c r="E81" s="9">
        <v>0</v>
      </c>
      <c r="F81" s="9">
        <v>0</v>
      </c>
      <c r="G81" s="9">
        <v>0</v>
      </c>
      <c r="H81" s="9">
        <v>1</v>
      </c>
      <c r="I81" s="9">
        <v>0</v>
      </c>
      <c r="J81" s="9">
        <v>0</v>
      </c>
      <c r="K81" s="9">
        <v>0.53</v>
      </c>
      <c r="L81" s="9">
        <v>0</v>
      </c>
      <c r="M81" s="9">
        <v>1</v>
      </c>
      <c r="N81" s="9">
        <v>7</v>
      </c>
      <c r="O81" s="9">
        <v>9</v>
      </c>
      <c r="P81" s="9">
        <v>5</v>
      </c>
      <c r="Q81" s="10">
        <v>0</v>
      </c>
    </row>
    <row r="82" spans="1:17" x14ac:dyDescent="0.2">
      <c r="A82" s="20">
        <v>3</v>
      </c>
      <c r="B82" s="9" t="s">
        <v>522</v>
      </c>
      <c r="C82" s="9">
        <v>0</v>
      </c>
      <c r="D82" s="9">
        <v>97</v>
      </c>
      <c r="E82" s="9">
        <v>0</v>
      </c>
      <c r="F82" s="9">
        <v>0</v>
      </c>
      <c r="G82" s="9">
        <v>0</v>
      </c>
      <c r="H82" s="9">
        <v>1</v>
      </c>
      <c r="I82" s="9">
        <v>0</v>
      </c>
      <c r="J82" s="9">
        <v>0</v>
      </c>
      <c r="K82" s="9">
        <v>0.56999999999999995</v>
      </c>
      <c r="L82" s="9">
        <v>0</v>
      </c>
      <c r="M82" s="9">
        <v>1</v>
      </c>
      <c r="N82" s="9">
        <v>7</v>
      </c>
      <c r="O82" s="9">
        <v>9</v>
      </c>
      <c r="P82" s="9">
        <v>5</v>
      </c>
      <c r="Q82" s="10">
        <v>0</v>
      </c>
    </row>
    <row r="83" spans="1:17" x14ac:dyDescent="0.2">
      <c r="A83" s="22">
        <v>4</v>
      </c>
      <c r="B83" s="9" t="s">
        <v>523</v>
      </c>
      <c r="C83" s="9">
        <v>0</v>
      </c>
      <c r="D83" s="9">
        <v>106</v>
      </c>
      <c r="E83" s="9">
        <v>0</v>
      </c>
      <c r="F83" s="9">
        <v>0</v>
      </c>
      <c r="G83" s="9">
        <v>0</v>
      </c>
      <c r="H83" s="9">
        <v>1</v>
      </c>
      <c r="I83" s="9">
        <v>0</v>
      </c>
      <c r="J83" s="9">
        <v>0</v>
      </c>
      <c r="K83" s="9">
        <v>0.61</v>
      </c>
      <c r="L83" s="9">
        <v>0</v>
      </c>
      <c r="M83" s="9">
        <v>1</v>
      </c>
      <c r="N83" s="9">
        <v>7</v>
      </c>
      <c r="O83" s="9">
        <v>9</v>
      </c>
      <c r="P83" s="9">
        <v>5</v>
      </c>
      <c r="Q83" s="10">
        <v>0</v>
      </c>
    </row>
    <row r="84" spans="1:17" x14ac:dyDescent="0.2">
      <c r="A84" s="22">
        <v>5</v>
      </c>
      <c r="B84" s="9" t="s">
        <v>524</v>
      </c>
      <c r="C84" s="9">
        <v>0</v>
      </c>
      <c r="D84" s="9">
        <v>115</v>
      </c>
      <c r="E84" s="9">
        <v>0</v>
      </c>
      <c r="F84" s="9">
        <v>0</v>
      </c>
      <c r="G84" s="9">
        <v>0</v>
      </c>
      <c r="H84" s="9">
        <v>1</v>
      </c>
      <c r="I84" s="9">
        <v>0</v>
      </c>
      <c r="J84" s="9">
        <v>0</v>
      </c>
      <c r="K84" s="9">
        <v>0.65</v>
      </c>
      <c r="L84" s="9">
        <v>0</v>
      </c>
      <c r="M84" s="9">
        <v>1</v>
      </c>
      <c r="N84" s="9">
        <v>7</v>
      </c>
      <c r="O84" s="9">
        <v>9</v>
      </c>
      <c r="P84" s="9">
        <v>5</v>
      </c>
      <c r="Q84" s="10">
        <v>0</v>
      </c>
    </row>
    <row r="85" spans="1:17" x14ac:dyDescent="0.2">
      <c r="A85" s="20">
        <v>6</v>
      </c>
      <c r="B85" s="9" t="s">
        <v>525</v>
      </c>
      <c r="C85" s="9">
        <v>0</v>
      </c>
      <c r="D85" s="9">
        <v>124</v>
      </c>
      <c r="E85" s="9">
        <v>0</v>
      </c>
      <c r="F85" s="9">
        <v>0</v>
      </c>
      <c r="G85" s="9">
        <v>0</v>
      </c>
      <c r="H85" s="9">
        <v>1</v>
      </c>
      <c r="I85" s="9">
        <v>0</v>
      </c>
      <c r="J85" s="9">
        <v>0</v>
      </c>
      <c r="K85" s="9">
        <v>0.69</v>
      </c>
      <c r="L85" s="9">
        <v>0</v>
      </c>
      <c r="M85" s="9">
        <v>1</v>
      </c>
      <c r="N85" s="9">
        <v>7</v>
      </c>
      <c r="O85" s="9">
        <v>9</v>
      </c>
      <c r="P85" s="9">
        <v>5</v>
      </c>
      <c r="Q85" s="10">
        <v>0</v>
      </c>
    </row>
    <row r="86" spans="1:17" x14ac:dyDescent="0.2">
      <c r="A86" s="22">
        <v>7</v>
      </c>
      <c r="B86" s="9" t="s">
        <v>526</v>
      </c>
      <c r="C86" s="9">
        <v>0</v>
      </c>
      <c r="D86" s="9">
        <v>133</v>
      </c>
      <c r="E86" s="9">
        <v>0</v>
      </c>
      <c r="F86" s="9">
        <v>0</v>
      </c>
      <c r="G86" s="9">
        <v>0</v>
      </c>
      <c r="H86" s="9">
        <v>1</v>
      </c>
      <c r="I86" s="9">
        <v>0</v>
      </c>
      <c r="J86" s="9">
        <v>0</v>
      </c>
      <c r="K86" s="9">
        <v>0.73</v>
      </c>
      <c r="L86" s="9">
        <v>0</v>
      </c>
      <c r="M86" s="9">
        <v>1</v>
      </c>
      <c r="N86" s="9">
        <v>7</v>
      </c>
      <c r="O86" s="9">
        <v>9</v>
      </c>
      <c r="P86" s="9">
        <v>5</v>
      </c>
      <c r="Q86" s="10">
        <v>0</v>
      </c>
    </row>
    <row r="87" spans="1:17" x14ac:dyDescent="0.2">
      <c r="A87" s="22">
        <v>8</v>
      </c>
      <c r="B87" s="9" t="s">
        <v>527</v>
      </c>
      <c r="C87" s="9">
        <v>0</v>
      </c>
      <c r="D87" s="9">
        <v>142</v>
      </c>
      <c r="E87" s="9">
        <v>0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0.77</v>
      </c>
      <c r="L87" s="9">
        <v>0</v>
      </c>
      <c r="M87" s="9">
        <v>1</v>
      </c>
      <c r="N87" s="9">
        <v>7</v>
      </c>
      <c r="O87" s="9">
        <v>9</v>
      </c>
      <c r="P87" s="9">
        <v>5</v>
      </c>
      <c r="Q87" s="10">
        <v>0</v>
      </c>
    </row>
    <row r="88" spans="1:17" x14ac:dyDescent="0.2">
      <c r="A88" s="20">
        <v>9</v>
      </c>
      <c r="B88" s="9" t="s">
        <v>528</v>
      </c>
      <c r="C88" s="9">
        <v>0</v>
      </c>
      <c r="D88" s="9">
        <v>151</v>
      </c>
      <c r="E88" s="9">
        <v>0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  <c r="K88" s="9">
        <v>0.81</v>
      </c>
      <c r="L88" s="9">
        <v>0</v>
      </c>
      <c r="M88" s="9">
        <v>1</v>
      </c>
      <c r="N88" s="9">
        <v>7</v>
      </c>
      <c r="O88" s="9">
        <v>9</v>
      </c>
      <c r="P88" s="9">
        <v>5</v>
      </c>
      <c r="Q88" s="10">
        <v>0</v>
      </c>
    </row>
    <row r="89" spans="1:17" ht="13.5" thickBot="1" x14ac:dyDescent="0.25">
      <c r="A89" s="23">
        <v>10</v>
      </c>
      <c r="B89" s="12" t="s">
        <v>529</v>
      </c>
      <c r="C89" s="12">
        <v>0</v>
      </c>
      <c r="D89" s="12">
        <v>160</v>
      </c>
      <c r="E89" s="12">
        <v>0</v>
      </c>
      <c r="F89" s="12">
        <v>0</v>
      </c>
      <c r="G89" s="12">
        <v>0</v>
      </c>
      <c r="H89" s="12">
        <v>1</v>
      </c>
      <c r="I89" s="12">
        <v>0</v>
      </c>
      <c r="J89" s="12">
        <v>0</v>
      </c>
      <c r="K89" s="12">
        <v>0.85</v>
      </c>
      <c r="L89" s="12">
        <v>0</v>
      </c>
      <c r="M89" s="12">
        <v>1</v>
      </c>
      <c r="N89" s="12">
        <v>7</v>
      </c>
      <c r="O89" s="12">
        <v>9</v>
      </c>
      <c r="P89" s="12">
        <v>5</v>
      </c>
      <c r="Q89" s="13">
        <v>0</v>
      </c>
    </row>
    <row r="90" spans="1:17" x14ac:dyDescent="0.2">
      <c r="A90" s="20">
        <v>0</v>
      </c>
      <c r="B90" s="6" t="s">
        <v>182</v>
      </c>
      <c r="C90" s="6">
        <v>0</v>
      </c>
      <c r="D90" s="6">
        <v>0</v>
      </c>
      <c r="E90" s="6">
        <v>0</v>
      </c>
      <c r="F90" s="6">
        <v>50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0.7</v>
      </c>
      <c r="M90" s="6">
        <v>0</v>
      </c>
      <c r="N90" s="6">
        <v>6</v>
      </c>
      <c r="O90" s="6">
        <v>0</v>
      </c>
      <c r="P90" s="6">
        <v>0</v>
      </c>
      <c r="Q90" s="21">
        <v>0</v>
      </c>
    </row>
    <row r="91" spans="1:17" x14ac:dyDescent="0.2">
      <c r="A91" s="22">
        <v>1</v>
      </c>
      <c r="B91" s="9" t="s">
        <v>530</v>
      </c>
      <c r="C91" s="9">
        <v>0</v>
      </c>
      <c r="D91" s="9">
        <v>0</v>
      </c>
      <c r="E91" s="9">
        <v>0</v>
      </c>
      <c r="F91" s="9">
        <v>55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0.7</v>
      </c>
      <c r="M91" s="9">
        <v>0</v>
      </c>
      <c r="N91" s="9">
        <v>6</v>
      </c>
      <c r="O91" s="9">
        <v>0</v>
      </c>
      <c r="P91" s="9">
        <v>0</v>
      </c>
      <c r="Q91" s="10">
        <v>0</v>
      </c>
    </row>
    <row r="92" spans="1:17" x14ac:dyDescent="0.2">
      <c r="A92" s="22">
        <v>2</v>
      </c>
      <c r="B92" s="9" t="s">
        <v>531</v>
      </c>
      <c r="C92" s="9">
        <v>0</v>
      </c>
      <c r="D92" s="9">
        <v>0</v>
      </c>
      <c r="E92" s="9">
        <v>0</v>
      </c>
      <c r="F92" s="9">
        <v>60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0.7</v>
      </c>
      <c r="M92" s="9">
        <v>0</v>
      </c>
      <c r="N92" s="9">
        <v>6</v>
      </c>
      <c r="O92" s="9">
        <v>0</v>
      </c>
      <c r="P92" s="9">
        <v>0</v>
      </c>
      <c r="Q92" s="10">
        <v>0</v>
      </c>
    </row>
    <row r="93" spans="1:17" x14ac:dyDescent="0.2">
      <c r="A93" s="20">
        <v>3</v>
      </c>
      <c r="B93" s="9" t="s">
        <v>532</v>
      </c>
      <c r="C93" s="9">
        <v>0</v>
      </c>
      <c r="D93" s="9">
        <v>0</v>
      </c>
      <c r="E93" s="9">
        <v>0</v>
      </c>
      <c r="F93" s="9">
        <v>65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0.7</v>
      </c>
      <c r="M93" s="9">
        <v>0</v>
      </c>
      <c r="N93" s="9">
        <v>6</v>
      </c>
      <c r="O93" s="9">
        <v>0</v>
      </c>
      <c r="P93" s="9">
        <v>0</v>
      </c>
      <c r="Q93" s="10">
        <v>0</v>
      </c>
    </row>
    <row r="94" spans="1:17" x14ac:dyDescent="0.2">
      <c r="A94" s="22">
        <v>4</v>
      </c>
      <c r="B94" s="9" t="s">
        <v>533</v>
      </c>
      <c r="C94" s="9">
        <v>0</v>
      </c>
      <c r="D94" s="9">
        <v>0</v>
      </c>
      <c r="E94" s="9">
        <v>0</v>
      </c>
      <c r="F94" s="9">
        <v>70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0.7</v>
      </c>
      <c r="M94" s="9">
        <v>0</v>
      </c>
      <c r="N94" s="9">
        <v>6</v>
      </c>
      <c r="O94" s="9">
        <v>0</v>
      </c>
      <c r="P94" s="9">
        <v>0</v>
      </c>
      <c r="Q94" s="10">
        <v>0</v>
      </c>
    </row>
    <row r="95" spans="1:17" x14ac:dyDescent="0.2">
      <c r="A95" s="22">
        <v>5</v>
      </c>
      <c r="B95" s="9" t="s">
        <v>534</v>
      </c>
      <c r="C95" s="9">
        <v>0</v>
      </c>
      <c r="D95" s="9">
        <v>0</v>
      </c>
      <c r="E95" s="9">
        <v>0</v>
      </c>
      <c r="F95" s="9">
        <v>75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0.7</v>
      </c>
      <c r="M95" s="9">
        <v>0</v>
      </c>
      <c r="N95" s="9">
        <v>6</v>
      </c>
      <c r="O95" s="9">
        <v>0</v>
      </c>
      <c r="P95" s="9">
        <v>0</v>
      </c>
      <c r="Q95" s="10">
        <v>0</v>
      </c>
    </row>
    <row r="96" spans="1:17" x14ac:dyDescent="0.2">
      <c r="A96" s="20">
        <v>6</v>
      </c>
      <c r="B96" s="9" t="s">
        <v>535</v>
      </c>
      <c r="C96" s="9">
        <v>0</v>
      </c>
      <c r="D96" s="9">
        <v>0</v>
      </c>
      <c r="E96" s="9">
        <v>0</v>
      </c>
      <c r="F96" s="9">
        <v>80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0.7</v>
      </c>
      <c r="M96" s="9">
        <v>0</v>
      </c>
      <c r="N96" s="9">
        <v>6</v>
      </c>
      <c r="O96" s="9">
        <v>0</v>
      </c>
      <c r="P96" s="9">
        <v>0</v>
      </c>
      <c r="Q96" s="10">
        <v>0</v>
      </c>
    </row>
    <row r="97" spans="1:17" x14ac:dyDescent="0.2">
      <c r="A97" s="22">
        <v>7</v>
      </c>
      <c r="B97" s="9" t="s">
        <v>536</v>
      </c>
      <c r="C97" s="9">
        <v>0</v>
      </c>
      <c r="D97" s="9">
        <v>0</v>
      </c>
      <c r="E97" s="9">
        <v>0</v>
      </c>
      <c r="F97" s="9">
        <v>85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0.7</v>
      </c>
      <c r="M97" s="9">
        <v>0</v>
      </c>
      <c r="N97" s="9">
        <v>6</v>
      </c>
      <c r="O97" s="9">
        <v>0</v>
      </c>
      <c r="P97" s="9">
        <v>0</v>
      </c>
      <c r="Q97" s="10">
        <v>0</v>
      </c>
    </row>
    <row r="98" spans="1:17" x14ac:dyDescent="0.2">
      <c r="A98" s="22">
        <v>8</v>
      </c>
      <c r="B98" s="9" t="s">
        <v>537</v>
      </c>
      <c r="C98" s="9">
        <v>0</v>
      </c>
      <c r="D98" s="9">
        <v>0</v>
      </c>
      <c r="E98" s="9">
        <v>0</v>
      </c>
      <c r="F98" s="9">
        <v>90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0.7</v>
      </c>
      <c r="M98" s="9">
        <v>0</v>
      </c>
      <c r="N98" s="9">
        <v>6</v>
      </c>
      <c r="O98" s="9">
        <v>0</v>
      </c>
      <c r="P98" s="9">
        <v>0</v>
      </c>
      <c r="Q98" s="10">
        <v>0</v>
      </c>
    </row>
    <row r="99" spans="1:17" x14ac:dyDescent="0.2">
      <c r="A99" s="20">
        <v>9</v>
      </c>
      <c r="B99" s="9" t="s">
        <v>538</v>
      </c>
      <c r="C99" s="9">
        <v>0</v>
      </c>
      <c r="D99" s="9">
        <v>0</v>
      </c>
      <c r="E99" s="9">
        <v>0</v>
      </c>
      <c r="F99" s="9">
        <v>95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0.7</v>
      </c>
      <c r="M99" s="9">
        <v>0</v>
      </c>
      <c r="N99" s="9">
        <v>6</v>
      </c>
      <c r="O99" s="9">
        <v>0</v>
      </c>
      <c r="P99" s="9">
        <v>0</v>
      </c>
      <c r="Q99" s="10">
        <v>0</v>
      </c>
    </row>
    <row r="100" spans="1:17" ht="13.5" thickBot="1" x14ac:dyDescent="0.25">
      <c r="A100" s="23">
        <v>10</v>
      </c>
      <c r="B100" s="12" t="s">
        <v>539</v>
      </c>
      <c r="C100" s="12">
        <v>0</v>
      </c>
      <c r="D100" s="12">
        <v>0</v>
      </c>
      <c r="E100" s="12">
        <v>0</v>
      </c>
      <c r="F100" s="12">
        <v>100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0.7</v>
      </c>
      <c r="M100" s="12">
        <v>0</v>
      </c>
      <c r="N100" s="12">
        <v>6</v>
      </c>
      <c r="O100" s="12">
        <v>0</v>
      </c>
      <c r="P100" s="12">
        <v>0</v>
      </c>
      <c r="Q100" s="13">
        <v>0</v>
      </c>
    </row>
    <row r="101" spans="1:17" x14ac:dyDescent="0.2">
      <c r="A101" s="20">
        <v>0</v>
      </c>
      <c r="B101" s="6" t="s">
        <v>183</v>
      </c>
      <c r="C101" s="6">
        <v>0</v>
      </c>
      <c r="D101" s="6">
        <v>20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0</v>
      </c>
      <c r="K101" s="6">
        <v>0.2</v>
      </c>
      <c r="L101" s="6">
        <v>0</v>
      </c>
      <c r="M101" s="6">
        <v>1</v>
      </c>
      <c r="N101" s="6">
        <v>9</v>
      </c>
      <c r="O101" s="6">
        <v>10</v>
      </c>
      <c r="P101" s="6">
        <v>9</v>
      </c>
      <c r="Q101" s="21">
        <v>0</v>
      </c>
    </row>
    <row r="102" spans="1:17" x14ac:dyDescent="0.2">
      <c r="A102" s="22">
        <v>1</v>
      </c>
      <c r="B102" s="9" t="s">
        <v>540</v>
      </c>
      <c r="C102" s="9">
        <v>0</v>
      </c>
      <c r="D102" s="9">
        <v>23</v>
      </c>
      <c r="E102" s="9">
        <v>0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0.23</v>
      </c>
      <c r="L102" s="9">
        <v>0</v>
      </c>
      <c r="M102" s="9">
        <v>1</v>
      </c>
      <c r="N102" s="9">
        <v>9</v>
      </c>
      <c r="O102" s="9">
        <v>10</v>
      </c>
      <c r="P102" s="9">
        <v>9</v>
      </c>
      <c r="Q102" s="10">
        <v>0</v>
      </c>
    </row>
    <row r="103" spans="1:17" x14ac:dyDescent="0.2">
      <c r="A103" s="22">
        <v>2</v>
      </c>
      <c r="B103" s="9" t="s">
        <v>541</v>
      </c>
      <c r="C103" s="9">
        <v>0</v>
      </c>
      <c r="D103" s="9">
        <v>27</v>
      </c>
      <c r="E103" s="9">
        <v>0</v>
      </c>
      <c r="F103" s="9">
        <v>0</v>
      </c>
      <c r="G103" s="9">
        <v>0</v>
      </c>
      <c r="H103" s="9">
        <v>1</v>
      </c>
      <c r="I103" s="9">
        <v>0</v>
      </c>
      <c r="J103" s="9">
        <v>0</v>
      </c>
      <c r="K103" s="9">
        <v>0.26</v>
      </c>
      <c r="L103" s="9">
        <v>0</v>
      </c>
      <c r="M103" s="9">
        <v>1</v>
      </c>
      <c r="N103" s="9">
        <v>9</v>
      </c>
      <c r="O103" s="9">
        <v>10</v>
      </c>
      <c r="P103" s="9">
        <v>9</v>
      </c>
      <c r="Q103" s="10">
        <v>0</v>
      </c>
    </row>
    <row r="104" spans="1:17" x14ac:dyDescent="0.2">
      <c r="A104" s="20">
        <v>3</v>
      </c>
      <c r="B104" s="9" t="s">
        <v>542</v>
      </c>
      <c r="C104" s="9">
        <v>0</v>
      </c>
      <c r="D104" s="9">
        <v>30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  <c r="J104" s="9">
        <v>0</v>
      </c>
      <c r="K104" s="9">
        <v>0.28999999999999998</v>
      </c>
      <c r="L104" s="9">
        <v>0</v>
      </c>
      <c r="M104" s="9">
        <v>1</v>
      </c>
      <c r="N104" s="9">
        <v>9</v>
      </c>
      <c r="O104" s="9">
        <v>10</v>
      </c>
      <c r="P104" s="9">
        <v>9</v>
      </c>
      <c r="Q104" s="10">
        <v>0</v>
      </c>
    </row>
    <row r="105" spans="1:17" x14ac:dyDescent="0.2">
      <c r="A105" s="22">
        <v>4</v>
      </c>
      <c r="B105" s="9" t="s">
        <v>543</v>
      </c>
      <c r="C105" s="9">
        <v>0</v>
      </c>
      <c r="D105" s="9">
        <v>34</v>
      </c>
      <c r="E105" s="9">
        <v>0</v>
      </c>
      <c r="F105" s="9">
        <v>0</v>
      </c>
      <c r="G105" s="9">
        <v>0</v>
      </c>
      <c r="H105" s="9">
        <v>1</v>
      </c>
      <c r="I105" s="9">
        <v>0</v>
      </c>
      <c r="J105" s="9">
        <v>0</v>
      </c>
      <c r="K105" s="9">
        <v>0.32</v>
      </c>
      <c r="L105" s="9">
        <v>0</v>
      </c>
      <c r="M105" s="9">
        <v>1</v>
      </c>
      <c r="N105" s="9">
        <v>9</v>
      </c>
      <c r="O105" s="9">
        <v>10</v>
      </c>
      <c r="P105" s="9">
        <v>9</v>
      </c>
      <c r="Q105" s="10">
        <v>0</v>
      </c>
    </row>
    <row r="106" spans="1:17" x14ac:dyDescent="0.2">
      <c r="A106" s="22">
        <v>5</v>
      </c>
      <c r="B106" s="9" t="s">
        <v>544</v>
      </c>
      <c r="C106" s="9">
        <v>0</v>
      </c>
      <c r="D106" s="9">
        <v>37</v>
      </c>
      <c r="E106" s="9">
        <v>0</v>
      </c>
      <c r="F106" s="9">
        <v>0</v>
      </c>
      <c r="G106" s="9">
        <v>0</v>
      </c>
      <c r="H106" s="9">
        <v>1</v>
      </c>
      <c r="I106" s="9">
        <v>0</v>
      </c>
      <c r="J106" s="9">
        <v>0</v>
      </c>
      <c r="K106" s="9">
        <v>0.35</v>
      </c>
      <c r="L106" s="9">
        <v>0</v>
      </c>
      <c r="M106" s="9">
        <v>1</v>
      </c>
      <c r="N106" s="9">
        <v>9</v>
      </c>
      <c r="O106" s="9">
        <v>10</v>
      </c>
      <c r="P106" s="9">
        <v>9</v>
      </c>
      <c r="Q106" s="10">
        <v>0</v>
      </c>
    </row>
    <row r="107" spans="1:17" x14ac:dyDescent="0.2">
      <c r="A107" s="20">
        <v>6</v>
      </c>
      <c r="B107" s="9" t="s">
        <v>545</v>
      </c>
      <c r="C107" s="9">
        <v>0</v>
      </c>
      <c r="D107" s="9">
        <v>41</v>
      </c>
      <c r="E107" s="9">
        <v>0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0.38</v>
      </c>
      <c r="L107" s="9">
        <v>0</v>
      </c>
      <c r="M107" s="9">
        <v>1</v>
      </c>
      <c r="N107" s="9">
        <v>9</v>
      </c>
      <c r="O107" s="9">
        <v>10</v>
      </c>
      <c r="P107" s="9">
        <v>9</v>
      </c>
      <c r="Q107" s="10">
        <v>0</v>
      </c>
    </row>
    <row r="108" spans="1:17" x14ac:dyDescent="0.2">
      <c r="A108" s="22">
        <v>7</v>
      </c>
      <c r="B108" s="9" t="s">
        <v>546</v>
      </c>
      <c r="C108" s="9">
        <v>0</v>
      </c>
      <c r="D108" s="9">
        <v>44</v>
      </c>
      <c r="E108" s="9">
        <v>0</v>
      </c>
      <c r="F108" s="9">
        <v>0</v>
      </c>
      <c r="G108" s="9">
        <v>0</v>
      </c>
      <c r="H108" s="9">
        <v>1</v>
      </c>
      <c r="I108" s="9">
        <v>0</v>
      </c>
      <c r="J108" s="9">
        <v>0</v>
      </c>
      <c r="K108" s="9">
        <v>0.41</v>
      </c>
      <c r="L108" s="9">
        <v>0</v>
      </c>
      <c r="M108" s="9">
        <v>1</v>
      </c>
      <c r="N108" s="9">
        <v>9</v>
      </c>
      <c r="O108" s="9">
        <v>10</v>
      </c>
      <c r="P108" s="9">
        <v>9</v>
      </c>
      <c r="Q108" s="10">
        <v>0</v>
      </c>
    </row>
    <row r="109" spans="1:17" x14ac:dyDescent="0.2">
      <c r="A109" s="22">
        <v>8</v>
      </c>
      <c r="B109" s="9" t="s">
        <v>547</v>
      </c>
      <c r="C109" s="9">
        <v>0</v>
      </c>
      <c r="D109" s="9">
        <v>48</v>
      </c>
      <c r="E109" s="9">
        <v>0</v>
      </c>
      <c r="F109" s="9">
        <v>0</v>
      </c>
      <c r="G109" s="9">
        <v>0</v>
      </c>
      <c r="H109" s="9">
        <v>1</v>
      </c>
      <c r="I109" s="9">
        <v>0</v>
      </c>
      <c r="J109" s="9">
        <v>0</v>
      </c>
      <c r="K109" s="9">
        <v>0.44</v>
      </c>
      <c r="L109" s="9">
        <v>0</v>
      </c>
      <c r="M109" s="9">
        <v>1</v>
      </c>
      <c r="N109" s="9">
        <v>9</v>
      </c>
      <c r="O109" s="9">
        <v>10</v>
      </c>
      <c r="P109" s="9">
        <v>9</v>
      </c>
      <c r="Q109" s="10">
        <v>0</v>
      </c>
    </row>
    <row r="110" spans="1:17" x14ac:dyDescent="0.2">
      <c r="A110" s="20">
        <v>9</v>
      </c>
      <c r="B110" s="9" t="s">
        <v>548</v>
      </c>
      <c r="C110" s="9">
        <v>0</v>
      </c>
      <c r="D110" s="9">
        <v>51</v>
      </c>
      <c r="E110" s="9">
        <v>0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0.47</v>
      </c>
      <c r="L110" s="9">
        <v>0</v>
      </c>
      <c r="M110" s="9">
        <v>1</v>
      </c>
      <c r="N110" s="9">
        <v>9</v>
      </c>
      <c r="O110" s="9">
        <v>10</v>
      </c>
      <c r="P110" s="9">
        <v>9</v>
      </c>
      <c r="Q110" s="10">
        <v>0</v>
      </c>
    </row>
    <row r="111" spans="1:17" ht="13.5" thickBot="1" x14ac:dyDescent="0.25">
      <c r="A111" s="23">
        <v>10</v>
      </c>
      <c r="B111" s="12" t="s">
        <v>549</v>
      </c>
      <c r="C111" s="12">
        <v>0</v>
      </c>
      <c r="D111" s="12">
        <v>55</v>
      </c>
      <c r="E111" s="12">
        <v>0</v>
      </c>
      <c r="F111" s="12">
        <v>0</v>
      </c>
      <c r="G111" s="12">
        <v>0</v>
      </c>
      <c r="H111" s="12">
        <v>1</v>
      </c>
      <c r="I111" s="12">
        <v>0</v>
      </c>
      <c r="J111" s="12">
        <v>0</v>
      </c>
      <c r="K111" s="12">
        <v>0.5</v>
      </c>
      <c r="L111" s="12">
        <v>0</v>
      </c>
      <c r="M111" s="12">
        <v>1</v>
      </c>
      <c r="N111" s="12">
        <v>9</v>
      </c>
      <c r="O111" s="12">
        <v>10</v>
      </c>
      <c r="P111" s="12">
        <v>9</v>
      </c>
      <c r="Q111" s="13">
        <v>0</v>
      </c>
    </row>
    <row r="112" spans="1:17" x14ac:dyDescent="0.2">
      <c r="A112" s="20">
        <v>0</v>
      </c>
      <c r="B112" s="6" t="s">
        <v>184</v>
      </c>
      <c r="C112" s="6">
        <v>0</v>
      </c>
      <c r="D112" s="6">
        <v>80</v>
      </c>
      <c r="E112" s="6">
        <v>0</v>
      </c>
      <c r="F112" s="6">
        <v>0</v>
      </c>
      <c r="G112" s="6">
        <v>0</v>
      </c>
      <c r="H112" s="6">
        <v>1</v>
      </c>
      <c r="I112" s="6">
        <v>0</v>
      </c>
      <c r="J112" s="6">
        <v>0</v>
      </c>
      <c r="K112" s="6">
        <v>0.4</v>
      </c>
      <c r="L112" s="6">
        <v>0</v>
      </c>
      <c r="M112" s="6">
        <v>1</v>
      </c>
      <c r="N112" s="6">
        <v>9</v>
      </c>
      <c r="O112" s="6">
        <v>10</v>
      </c>
      <c r="P112" s="6">
        <v>9</v>
      </c>
      <c r="Q112" s="21">
        <v>0</v>
      </c>
    </row>
    <row r="113" spans="1:17" x14ac:dyDescent="0.2">
      <c r="A113" s="22">
        <v>1</v>
      </c>
      <c r="B113" s="9" t="s">
        <v>550</v>
      </c>
      <c r="C113" s="9">
        <v>0</v>
      </c>
      <c r="D113" s="9">
        <v>88</v>
      </c>
      <c r="E113" s="9">
        <v>0</v>
      </c>
      <c r="F113" s="9">
        <v>0</v>
      </c>
      <c r="G113" s="9">
        <v>0</v>
      </c>
      <c r="H113" s="9">
        <v>1</v>
      </c>
      <c r="I113" s="9">
        <v>0</v>
      </c>
      <c r="J113" s="9">
        <v>0</v>
      </c>
      <c r="K113" s="9">
        <v>0.46</v>
      </c>
      <c r="L113" s="9">
        <v>0</v>
      </c>
      <c r="M113" s="9">
        <v>1</v>
      </c>
      <c r="N113" s="9">
        <v>9</v>
      </c>
      <c r="O113" s="9">
        <v>10</v>
      </c>
      <c r="P113" s="9">
        <v>9</v>
      </c>
      <c r="Q113" s="10">
        <v>0</v>
      </c>
    </row>
    <row r="114" spans="1:17" x14ac:dyDescent="0.2">
      <c r="A114" s="22">
        <v>2</v>
      </c>
      <c r="B114" s="9" t="s">
        <v>551</v>
      </c>
      <c r="C114" s="9">
        <v>0</v>
      </c>
      <c r="D114" s="9">
        <v>96</v>
      </c>
      <c r="E114" s="9">
        <v>0</v>
      </c>
      <c r="F114" s="9">
        <v>0</v>
      </c>
      <c r="G114" s="9">
        <v>0</v>
      </c>
      <c r="H114" s="9">
        <v>1</v>
      </c>
      <c r="I114" s="9">
        <v>0</v>
      </c>
      <c r="J114" s="9">
        <v>0</v>
      </c>
      <c r="K114" s="9">
        <v>0.52</v>
      </c>
      <c r="L114" s="9">
        <v>0</v>
      </c>
      <c r="M114" s="9">
        <v>1</v>
      </c>
      <c r="N114" s="9">
        <v>9</v>
      </c>
      <c r="O114" s="9">
        <v>10</v>
      </c>
      <c r="P114" s="9">
        <v>9</v>
      </c>
      <c r="Q114" s="10">
        <v>0</v>
      </c>
    </row>
    <row r="115" spans="1:17" x14ac:dyDescent="0.2">
      <c r="A115" s="20">
        <v>3</v>
      </c>
      <c r="B115" s="9" t="s">
        <v>552</v>
      </c>
      <c r="C115" s="9">
        <v>0</v>
      </c>
      <c r="D115" s="9">
        <v>104</v>
      </c>
      <c r="E115" s="9">
        <v>0</v>
      </c>
      <c r="F115" s="9">
        <v>0</v>
      </c>
      <c r="G115" s="9">
        <v>0</v>
      </c>
      <c r="H115" s="9">
        <v>1</v>
      </c>
      <c r="I115" s="9">
        <v>0</v>
      </c>
      <c r="J115" s="9">
        <v>0</v>
      </c>
      <c r="K115" s="9">
        <v>0.57999999999999996</v>
      </c>
      <c r="L115" s="9">
        <v>0</v>
      </c>
      <c r="M115" s="9">
        <v>1</v>
      </c>
      <c r="N115" s="9">
        <v>9</v>
      </c>
      <c r="O115" s="9">
        <v>10</v>
      </c>
      <c r="P115" s="9">
        <v>9</v>
      </c>
      <c r="Q115" s="10">
        <v>0</v>
      </c>
    </row>
    <row r="116" spans="1:17" x14ac:dyDescent="0.2">
      <c r="A116" s="22">
        <v>4</v>
      </c>
      <c r="B116" s="9" t="s">
        <v>553</v>
      </c>
      <c r="C116" s="9">
        <v>0</v>
      </c>
      <c r="D116" s="9">
        <v>112</v>
      </c>
      <c r="E116" s="9">
        <v>0</v>
      </c>
      <c r="F116" s="9">
        <v>0</v>
      </c>
      <c r="G116" s="9">
        <v>0</v>
      </c>
      <c r="H116" s="9">
        <v>1</v>
      </c>
      <c r="I116" s="9">
        <v>0</v>
      </c>
      <c r="J116" s="9">
        <v>0</v>
      </c>
      <c r="K116" s="9">
        <v>0.64</v>
      </c>
      <c r="L116" s="9">
        <v>0</v>
      </c>
      <c r="M116" s="9">
        <v>1</v>
      </c>
      <c r="N116" s="9">
        <v>9</v>
      </c>
      <c r="O116" s="9">
        <v>10</v>
      </c>
      <c r="P116" s="9">
        <v>9</v>
      </c>
      <c r="Q116" s="10">
        <v>0</v>
      </c>
    </row>
    <row r="117" spans="1:17" x14ac:dyDescent="0.2">
      <c r="A117" s="22">
        <v>5</v>
      </c>
      <c r="B117" s="9" t="s">
        <v>554</v>
      </c>
      <c r="C117" s="9">
        <v>0</v>
      </c>
      <c r="D117" s="9">
        <v>120</v>
      </c>
      <c r="E117" s="9">
        <v>0</v>
      </c>
      <c r="F117" s="9">
        <v>0</v>
      </c>
      <c r="G117" s="9">
        <v>0</v>
      </c>
      <c r="H117" s="9">
        <v>1</v>
      </c>
      <c r="I117" s="9">
        <v>0</v>
      </c>
      <c r="J117" s="9">
        <v>0</v>
      </c>
      <c r="K117" s="9">
        <v>0.7</v>
      </c>
      <c r="L117" s="9">
        <v>0</v>
      </c>
      <c r="M117" s="9">
        <v>1</v>
      </c>
      <c r="N117" s="9">
        <v>9</v>
      </c>
      <c r="O117" s="9">
        <v>10</v>
      </c>
      <c r="P117" s="9">
        <v>9</v>
      </c>
      <c r="Q117" s="10">
        <v>0</v>
      </c>
    </row>
    <row r="118" spans="1:17" x14ac:dyDescent="0.2">
      <c r="A118" s="20">
        <v>6</v>
      </c>
      <c r="B118" s="9" t="s">
        <v>555</v>
      </c>
      <c r="C118" s="9">
        <v>0</v>
      </c>
      <c r="D118" s="9">
        <v>128</v>
      </c>
      <c r="E118" s="9">
        <v>0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0.76</v>
      </c>
      <c r="L118" s="9">
        <v>0</v>
      </c>
      <c r="M118" s="9">
        <v>1</v>
      </c>
      <c r="N118" s="9">
        <v>9</v>
      </c>
      <c r="O118" s="9">
        <v>10</v>
      </c>
      <c r="P118" s="9">
        <v>9</v>
      </c>
      <c r="Q118" s="10">
        <v>0</v>
      </c>
    </row>
    <row r="119" spans="1:17" x14ac:dyDescent="0.2">
      <c r="A119" s="22">
        <v>7</v>
      </c>
      <c r="B119" s="9" t="s">
        <v>556</v>
      </c>
      <c r="C119" s="9">
        <v>0</v>
      </c>
      <c r="D119" s="9">
        <v>136</v>
      </c>
      <c r="E119" s="9">
        <v>0</v>
      </c>
      <c r="F119" s="9">
        <v>0</v>
      </c>
      <c r="G119" s="9">
        <v>0</v>
      </c>
      <c r="H119" s="9">
        <v>1</v>
      </c>
      <c r="I119" s="9">
        <v>0</v>
      </c>
      <c r="J119" s="9">
        <v>0</v>
      </c>
      <c r="K119" s="9">
        <v>0.82</v>
      </c>
      <c r="L119" s="9">
        <v>0</v>
      </c>
      <c r="M119" s="9">
        <v>1</v>
      </c>
      <c r="N119" s="9">
        <v>9</v>
      </c>
      <c r="O119" s="9">
        <v>10</v>
      </c>
      <c r="P119" s="9">
        <v>9</v>
      </c>
      <c r="Q119" s="10">
        <v>0</v>
      </c>
    </row>
    <row r="120" spans="1:17" x14ac:dyDescent="0.2">
      <c r="A120" s="22">
        <v>8</v>
      </c>
      <c r="B120" s="9" t="s">
        <v>557</v>
      </c>
      <c r="C120" s="9">
        <v>0</v>
      </c>
      <c r="D120" s="9">
        <v>144</v>
      </c>
      <c r="E120" s="9">
        <v>0</v>
      </c>
      <c r="F120" s="9">
        <v>0</v>
      </c>
      <c r="G120" s="9">
        <v>0</v>
      </c>
      <c r="H120" s="9">
        <v>1</v>
      </c>
      <c r="I120" s="9">
        <v>0</v>
      </c>
      <c r="J120" s="9">
        <v>0</v>
      </c>
      <c r="K120" s="9">
        <v>0.88</v>
      </c>
      <c r="L120" s="9">
        <v>0</v>
      </c>
      <c r="M120" s="9">
        <v>1</v>
      </c>
      <c r="N120" s="9">
        <v>9</v>
      </c>
      <c r="O120" s="9">
        <v>10</v>
      </c>
      <c r="P120" s="9">
        <v>9</v>
      </c>
      <c r="Q120" s="10">
        <v>0</v>
      </c>
    </row>
    <row r="121" spans="1:17" x14ac:dyDescent="0.2">
      <c r="A121" s="20">
        <v>9</v>
      </c>
      <c r="B121" s="9" t="s">
        <v>558</v>
      </c>
      <c r="C121" s="9">
        <v>0</v>
      </c>
      <c r="D121" s="9">
        <v>152</v>
      </c>
      <c r="E121" s="9">
        <v>0</v>
      </c>
      <c r="F121" s="9">
        <v>0</v>
      </c>
      <c r="G121" s="9">
        <v>0</v>
      </c>
      <c r="H121" s="9">
        <v>1</v>
      </c>
      <c r="I121" s="9">
        <v>0</v>
      </c>
      <c r="J121" s="9">
        <v>0</v>
      </c>
      <c r="K121" s="9">
        <v>0.94</v>
      </c>
      <c r="L121" s="9">
        <v>0</v>
      </c>
      <c r="M121" s="9">
        <v>1</v>
      </c>
      <c r="N121" s="9">
        <v>9</v>
      </c>
      <c r="O121" s="9">
        <v>10</v>
      </c>
      <c r="P121" s="9">
        <v>9</v>
      </c>
      <c r="Q121" s="10">
        <v>0</v>
      </c>
    </row>
    <row r="122" spans="1:17" ht="13.5" thickBot="1" x14ac:dyDescent="0.25">
      <c r="A122" s="23">
        <v>10</v>
      </c>
      <c r="B122" s="12" t="s">
        <v>559</v>
      </c>
      <c r="C122" s="12">
        <v>0</v>
      </c>
      <c r="D122" s="12">
        <v>160</v>
      </c>
      <c r="E122" s="12">
        <v>0</v>
      </c>
      <c r="F122" s="12">
        <v>0</v>
      </c>
      <c r="G122" s="12">
        <v>0</v>
      </c>
      <c r="H122" s="12">
        <v>1</v>
      </c>
      <c r="I122" s="12">
        <v>0</v>
      </c>
      <c r="J122" s="12">
        <v>0</v>
      </c>
      <c r="K122" s="12">
        <v>1</v>
      </c>
      <c r="L122" s="12">
        <v>0</v>
      </c>
      <c r="M122" s="12">
        <v>1</v>
      </c>
      <c r="N122" s="12">
        <v>9</v>
      </c>
      <c r="O122" s="12">
        <v>10</v>
      </c>
      <c r="P122" s="12">
        <v>9</v>
      </c>
      <c r="Q122" s="13">
        <v>0</v>
      </c>
    </row>
    <row r="123" spans="1:17" x14ac:dyDescent="0.2">
      <c r="A123" s="20">
        <v>0</v>
      </c>
      <c r="B123" s="6" t="s">
        <v>185</v>
      </c>
      <c r="C123" s="6">
        <v>0</v>
      </c>
      <c r="D123" s="6">
        <v>90</v>
      </c>
      <c r="E123" s="6">
        <v>0</v>
      </c>
      <c r="F123" s="6">
        <v>0</v>
      </c>
      <c r="G123" s="6">
        <v>0</v>
      </c>
      <c r="H123" s="6">
        <v>2</v>
      </c>
      <c r="I123" s="6">
        <v>0</v>
      </c>
      <c r="J123" s="6">
        <v>0</v>
      </c>
      <c r="K123" s="6">
        <v>0.5</v>
      </c>
      <c r="L123" s="6">
        <v>0</v>
      </c>
      <c r="M123" s="6">
        <v>1</v>
      </c>
      <c r="N123" s="6">
        <v>10</v>
      </c>
      <c r="O123" s="6">
        <v>11</v>
      </c>
      <c r="P123" s="6">
        <v>8</v>
      </c>
      <c r="Q123" s="21">
        <v>0</v>
      </c>
    </row>
    <row r="124" spans="1:17" x14ac:dyDescent="0.2">
      <c r="A124" s="22">
        <v>1</v>
      </c>
      <c r="B124" s="9" t="s">
        <v>560</v>
      </c>
      <c r="C124" s="9">
        <v>0</v>
      </c>
      <c r="D124" s="9">
        <v>101</v>
      </c>
      <c r="E124" s="9">
        <v>0</v>
      </c>
      <c r="F124" s="9">
        <v>0</v>
      </c>
      <c r="G124" s="9">
        <v>0</v>
      </c>
      <c r="H124" s="9">
        <v>2</v>
      </c>
      <c r="I124" s="9">
        <v>0</v>
      </c>
      <c r="J124" s="9">
        <v>0</v>
      </c>
      <c r="K124" s="9">
        <v>0.53</v>
      </c>
      <c r="L124" s="9">
        <v>0</v>
      </c>
      <c r="M124" s="9">
        <v>1</v>
      </c>
      <c r="N124" s="9">
        <v>10</v>
      </c>
      <c r="O124" s="9">
        <v>11</v>
      </c>
      <c r="P124" s="9">
        <v>8</v>
      </c>
      <c r="Q124" s="10">
        <v>0</v>
      </c>
    </row>
    <row r="125" spans="1:17" x14ac:dyDescent="0.2">
      <c r="A125" s="22">
        <v>2</v>
      </c>
      <c r="B125" s="9" t="s">
        <v>561</v>
      </c>
      <c r="C125" s="9">
        <v>0</v>
      </c>
      <c r="D125" s="9">
        <v>112</v>
      </c>
      <c r="E125" s="9">
        <v>0</v>
      </c>
      <c r="F125" s="9">
        <v>0</v>
      </c>
      <c r="G125" s="9">
        <v>0</v>
      </c>
      <c r="H125" s="9">
        <v>2</v>
      </c>
      <c r="I125" s="9">
        <v>0</v>
      </c>
      <c r="J125" s="9">
        <v>0</v>
      </c>
      <c r="K125" s="9">
        <v>0.56000000000000005</v>
      </c>
      <c r="L125" s="9">
        <v>0</v>
      </c>
      <c r="M125" s="9">
        <v>1</v>
      </c>
      <c r="N125" s="9">
        <v>10</v>
      </c>
      <c r="O125" s="9">
        <v>11</v>
      </c>
      <c r="P125" s="9">
        <v>8</v>
      </c>
      <c r="Q125" s="10">
        <v>0</v>
      </c>
    </row>
    <row r="126" spans="1:17" x14ac:dyDescent="0.2">
      <c r="A126" s="20">
        <v>3</v>
      </c>
      <c r="B126" s="9" t="s">
        <v>562</v>
      </c>
      <c r="C126" s="9">
        <v>0</v>
      </c>
      <c r="D126" s="9">
        <v>123</v>
      </c>
      <c r="E126" s="9">
        <v>0</v>
      </c>
      <c r="F126" s="9">
        <v>0</v>
      </c>
      <c r="G126" s="9">
        <v>0</v>
      </c>
      <c r="H126" s="9">
        <v>2</v>
      </c>
      <c r="I126" s="9">
        <v>0</v>
      </c>
      <c r="J126" s="9">
        <v>0</v>
      </c>
      <c r="K126" s="9">
        <v>0.59</v>
      </c>
      <c r="L126" s="9">
        <v>0</v>
      </c>
      <c r="M126" s="9">
        <v>1</v>
      </c>
      <c r="N126" s="9">
        <v>10</v>
      </c>
      <c r="O126" s="9">
        <v>11</v>
      </c>
      <c r="P126" s="9">
        <v>8</v>
      </c>
      <c r="Q126" s="10">
        <v>0</v>
      </c>
    </row>
    <row r="127" spans="1:17" x14ac:dyDescent="0.2">
      <c r="A127" s="22">
        <v>4</v>
      </c>
      <c r="B127" s="9" t="s">
        <v>563</v>
      </c>
      <c r="C127" s="9">
        <v>0</v>
      </c>
      <c r="D127" s="9">
        <v>134</v>
      </c>
      <c r="E127" s="9">
        <v>0</v>
      </c>
      <c r="F127" s="9">
        <v>0</v>
      </c>
      <c r="G127" s="9">
        <v>0</v>
      </c>
      <c r="H127" s="9">
        <v>2</v>
      </c>
      <c r="I127" s="9">
        <v>0</v>
      </c>
      <c r="J127" s="9">
        <v>0</v>
      </c>
      <c r="K127" s="9">
        <v>0.62</v>
      </c>
      <c r="L127" s="9">
        <v>0</v>
      </c>
      <c r="M127" s="9">
        <v>1</v>
      </c>
      <c r="N127" s="9">
        <v>10</v>
      </c>
      <c r="O127" s="9">
        <v>11</v>
      </c>
      <c r="P127" s="9">
        <v>8</v>
      </c>
      <c r="Q127" s="10">
        <v>0</v>
      </c>
    </row>
    <row r="128" spans="1:17" x14ac:dyDescent="0.2">
      <c r="A128" s="22">
        <v>5</v>
      </c>
      <c r="B128" s="9" t="s">
        <v>564</v>
      </c>
      <c r="C128" s="9">
        <v>0</v>
      </c>
      <c r="D128" s="9">
        <v>145</v>
      </c>
      <c r="E128" s="9">
        <v>0</v>
      </c>
      <c r="F128" s="9">
        <v>0</v>
      </c>
      <c r="G128" s="9">
        <v>0</v>
      </c>
      <c r="H128" s="9">
        <v>2</v>
      </c>
      <c r="I128" s="9">
        <v>0</v>
      </c>
      <c r="J128" s="9">
        <v>0</v>
      </c>
      <c r="K128" s="9">
        <v>0.65</v>
      </c>
      <c r="L128" s="9">
        <v>0</v>
      </c>
      <c r="M128" s="9">
        <v>1</v>
      </c>
      <c r="N128" s="9">
        <v>10</v>
      </c>
      <c r="O128" s="9">
        <v>11</v>
      </c>
      <c r="P128" s="9">
        <v>8</v>
      </c>
      <c r="Q128" s="10">
        <v>0</v>
      </c>
    </row>
    <row r="129" spans="1:17" x14ac:dyDescent="0.2">
      <c r="A129" s="20">
        <v>6</v>
      </c>
      <c r="B129" s="9" t="s">
        <v>565</v>
      </c>
      <c r="C129" s="9">
        <v>0</v>
      </c>
      <c r="D129" s="9">
        <v>156</v>
      </c>
      <c r="E129" s="9">
        <v>0</v>
      </c>
      <c r="F129" s="9">
        <v>0</v>
      </c>
      <c r="G129" s="9">
        <v>0</v>
      </c>
      <c r="H129" s="9">
        <v>2</v>
      </c>
      <c r="I129" s="9">
        <v>0</v>
      </c>
      <c r="J129" s="9">
        <v>0</v>
      </c>
      <c r="K129" s="9">
        <v>0.68</v>
      </c>
      <c r="L129" s="9">
        <v>0</v>
      </c>
      <c r="M129" s="9">
        <v>1</v>
      </c>
      <c r="N129" s="9">
        <v>10</v>
      </c>
      <c r="O129" s="9">
        <v>11</v>
      </c>
      <c r="P129" s="9">
        <v>8</v>
      </c>
      <c r="Q129" s="10">
        <v>0</v>
      </c>
    </row>
    <row r="130" spans="1:17" x14ac:dyDescent="0.2">
      <c r="A130" s="22">
        <v>7</v>
      </c>
      <c r="B130" s="9" t="s">
        <v>566</v>
      </c>
      <c r="C130" s="9">
        <v>0</v>
      </c>
      <c r="D130" s="9">
        <v>167</v>
      </c>
      <c r="E130" s="9">
        <v>0</v>
      </c>
      <c r="F130" s="9">
        <v>0</v>
      </c>
      <c r="G130" s="9">
        <v>0</v>
      </c>
      <c r="H130" s="9">
        <v>2</v>
      </c>
      <c r="I130" s="9">
        <v>0</v>
      </c>
      <c r="J130" s="9">
        <v>0</v>
      </c>
      <c r="K130" s="9">
        <v>0.71</v>
      </c>
      <c r="L130" s="9">
        <v>0</v>
      </c>
      <c r="M130" s="9">
        <v>1</v>
      </c>
      <c r="N130" s="9">
        <v>10</v>
      </c>
      <c r="O130" s="9">
        <v>11</v>
      </c>
      <c r="P130" s="9">
        <v>8</v>
      </c>
      <c r="Q130" s="10">
        <v>0</v>
      </c>
    </row>
    <row r="131" spans="1:17" x14ac:dyDescent="0.2">
      <c r="A131" s="22">
        <v>8</v>
      </c>
      <c r="B131" s="9" t="s">
        <v>567</v>
      </c>
      <c r="C131" s="9">
        <v>0</v>
      </c>
      <c r="D131" s="9">
        <v>178</v>
      </c>
      <c r="E131" s="9">
        <v>0</v>
      </c>
      <c r="F131" s="9">
        <v>0</v>
      </c>
      <c r="G131" s="9">
        <v>0</v>
      </c>
      <c r="H131" s="9">
        <v>2</v>
      </c>
      <c r="I131" s="9">
        <v>0</v>
      </c>
      <c r="J131" s="9">
        <v>0</v>
      </c>
      <c r="K131" s="9">
        <v>0.74</v>
      </c>
      <c r="L131" s="9">
        <v>0</v>
      </c>
      <c r="M131" s="9">
        <v>1</v>
      </c>
      <c r="N131" s="9">
        <v>10</v>
      </c>
      <c r="O131" s="9">
        <v>11</v>
      </c>
      <c r="P131" s="9">
        <v>8</v>
      </c>
      <c r="Q131" s="10">
        <v>0</v>
      </c>
    </row>
    <row r="132" spans="1:17" x14ac:dyDescent="0.2">
      <c r="A132" s="20">
        <v>9</v>
      </c>
      <c r="B132" s="9" t="s">
        <v>568</v>
      </c>
      <c r="C132" s="9">
        <v>0</v>
      </c>
      <c r="D132" s="9">
        <v>189</v>
      </c>
      <c r="E132" s="9">
        <v>0</v>
      </c>
      <c r="F132" s="9">
        <v>0</v>
      </c>
      <c r="G132" s="9">
        <v>0</v>
      </c>
      <c r="H132" s="9">
        <v>2</v>
      </c>
      <c r="I132" s="9">
        <v>0</v>
      </c>
      <c r="J132" s="9">
        <v>0</v>
      </c>
      <c r="K132" s="9">
        <v>0.77</v>
      </c>
      <c r="L132" s="9">
        <v>0</v>
      </c>
      <c r="M132" s="9">
        <v>1</v>
      </c>
      <c r="N132" s="9">
        <v>10</v>
      </c>
      <c r="O132" s="9">
        <v>11</v>
      </c>
      <c r="P132" s="9">
        <v>8</v>
      </c>
      <c r="Q132" s="10">
        <v>0</v>
      </c>
    </row>
    <row r="133" spans="1:17" ht="13.5" thickBot="1" x14ac:dyDescent="0.25">
      <c r="A133" s="23">
        <v>10</v>
      </c>
      <c r="B133" s="12" t="s">
        <v>569</v>
      </c>
      <c r="C133" s="12">
        <v>0</v>
      </c>
      <c r="D133" s="12">
        <v>200</v>
      </c>
      <c r="E133" s="12">
        <v>0</v>
      </c>
      <c r="F133" s="12">
        <v>0</v>
      </c>
      <c r="G133" s="12">
        <v>0</v>
      </c>
      <c r="H133" s="12">
        <v>2</v>
      </c>
      <c r="I133" s="12">
        <v>0</v>
      </c>
      <c r="J133" s="12">
        <v>0</v>
      </c>
      <c r="K133" s="12">
        <v>0.8</v>
      </c>
      <c r="L133" s="12">
        <v>0</v>
      </c>
      <c r="M133" s="12">
        <v>1</v>
      </c>
      <c r="N133" s="12">
        <v>10</v>
      </c>
      <c r="O133" s="12">
        <v>11</v>
      </c>
      <c r="P133" s="12">
        <v>8</v>
      </c>
      <c r="Q133" s="13">
        <v>0</v>
      </c>
    </row>
    <row r="134" spans="1:17" x14ac:dyDescent="0.2">
      <c r="A134" s="20">
        <v>0</v>
      </c>
      <c r="B134" s="6" t="s">
        <v>186</v>
      </c>
      <c r="C134" s="6">
        <v>0</v>
      </c>
      <c r="D134" s="6">
        <v>0</v>
      </c>
      <c r="E134" s="6">
        <v>30</v>
      </c>
      <c r="F134" s="6">
        <v>0</v>
      </c>
      <c r="G134" s="6">
        <v>0</v>
      </c>
      <c r="H134" s="6">
        <v>1</v>
      </c>
      <c r="I134" s="6">
        <v>0</v>
      </c>
      <c r="J134" s="6">
        <v>0</v>
      </c>
      <c r="K134" s="6">
        <v>0</v>
      </c>
      <c r="L134" s="6">
        <v>0.65</v>
      </c>
      <c r="M134" s="6">
        <v>0</v>
      </c>
      <c r="N134" s="6">
        <v>0</v>
      </c>
      <c r="O134" s="6">
        <v>8</v>
      </c>
      <c r="P134" s="6">
        <v>0</v>
      </c>
      <c r="Q134" s="21">
        <v>8</v>
      </c>
    </row>
    <row r="135" spans="1:17" x14ac:dyDescent="0.2">
      <c r="A135" s="22">
        <v>1</v>
      </c>
      <c r="B135" s="9" t="s">
        <v>570</v>
      </c>
      <c r="C135" s="9">
        <v>0</v>
      </c>
      <c r="D135" s="9">
        <v>0</v>
      </c>
      <c r="E135" s="9">
        <v>35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9">
        <v>0.71</v>
      </c>
      <c r="M135" s="9">
        <v>0</v>
      </c>
      <c r="N135" s="9">
        <v>0</v>
      </c>
      <c r="O135" s="9">
        <v>8</v>
      </c>
      <c r="P135" s="9">
        <v>0</v>
      </c>
      <c r="Q135" s="10">
        <v>8</v>
      </c>
    </row>
    <row r="136" spans="1:17" x14ac:dyDescent="0.2">
      <c r="A136" s="22">
        <v>2</v>
      </c>
      <c r="B136" s="9" t="s">
        <v>571</v>
      </c>
      <c r="C136" s="9">
        <v>0</v>
      </c>
      <c r="D136" s="9">
        <v>0</v>
      </c>
      <c r="E136" s="9">
        <v>40</v>
      </c>
      <c r="F136" s="9">
        <v>0</v>
      </c>
      <c r="G136" s="9">
        <v>0</v>
      </c>
      <c r="H136" s="9">
        <v>1</v>
      </c>
      <c r="I136" s="9">
        <v>0</v>
      </c>
      <c r="J136" s="9">
        <v>0</v>
      </c>
      <c r="K136" s="9">
        <v>0</v>
      </c>
      <c r="L136" s="9">
        <v>0.77</v>
      </c>
      <c r="M136" s="9">
        <v>0</v>
      </c>
      <c r="N136" s="9">
        <v>0</v>
      </c>
      <c r="O136" s="9">
        <v>8</v>
      </c>
      <c r="P136" s="9">
        <v>0</v>
      </c>
      <c r="Q136" s="10">
        <v>8</v>
      </c>
    </row>
    <row r="137" spans="1:17" x14ac:dyDescent="0.2">
      <c r="A137" s="20">
        <v>3</v>
      </c>
      <c r="B137" s="9" t="s">
        <v>572</v>
      </c>
      <c r="C137" s="9">
        <v>0</v>
      </c>
      <c r="D137" s="9">
        <v>0</v>
      </c>
      <c r="E137" s="9">
        <v>45</v>
      </c>
      <c r="F137" s="9">
        <v>0</v>
      </c>
      <c r="G137" s="9">
        <v>0</v>
      </c>
      <c r="H137" s="9">
        <v>1</v>
      </c>
      <c r="I137" s="9">
        <v>0</v>
      </c>
      <c r="J137" s="9">
        <v>0</v>
      </c>
      <c r="K137" s="9">
        <v>0</v>
      </c>
      <c r="L137" s="9">
        <v>0.83</v>
      </c>
      <c r="M137" s="9">
        <v>0</v>
      </c>
      <c r="N137" s="9">
        <v>0</v>
      </c>
      <c r="O137" s="9">
        <v>8</v>
      </c>
      <c r="P137" s="9">
        <v>0</v>
      </c>
      <c r="Q137" s="10">
        <v>8</v>
      </c>
    </row>
    <row r="138" spans="1:17" x14ac:dyDescent="0.2">
      <c r="A138" s="22">
        <v>4</v>
      </c>
      <c r="B138" s="9" t="s">
        <v>573</v>
      </c>
      <c r="C138" s="9">
        <v>0</v>
      </c>
      <c r="D138" s="9">
        <v>0</v>
      </c>
      <c r="E138" s="9">
        <v>50</v>
      </c>
      <c r="F138" s="9">
        <v>0</v>
      </c>
      <c r="G138" s="9">
        <v>0</v>
      </c>
      <c r="H138" s="9">
        <v>1</v>
      </c>
      <c r="I138" s="9">
        <v>0</v>
      </c>
      <c r="J138" s="9">
        <v>0</v>
      </c>
      <c r="K138" s="9">
        <v>0</v>
      </c>
      <c r="L138" s="9">
        <v>0.89</v>
      </c>
      <c r="M138" s="9">
        <v>0</v>
      </c>
      <c r="N138" s="9">
        <v>0</v>
      </c>
      <c r="O138" s="9">
        <v>8</v>
      </c>
      <c r="P138" s="9">
        <v>0</v>
      </c>
      <c r="Q138" s="10">
        <v>8</v>
      </c>
    </row>
    <row r="139" spans="1:17" x14ac:dyDescent="0.2">
      <c r="A139" s="22">
        <v>5</v>
      </c>
      <c r="B139" s="9" t="s">
        <v>574</v>
      </c>
      <c r="C139" s="9">
        <v>0</v>
      </c>
      <c r="D139" s="9">
        <v>0</v>
      </c>
      <c r="E139" s="9">
        <v>55</v>
      </c>
      <c r="F139" s="9">
        <v>0</v>
      </c>
      <c r="G139" s="9">
        <v>0</v>
      </c>
      <c r="H139" s="9">
        <v>1</v>
      </c>
      <c r="I139" s="9">
        <v>0</v>
      </c>
      <c r="J139" s="9">
        <v>0</v>
      </c>
      <c r="K139" s="9">
        <v>0</v>
      </c>
      <c r="L139" s="9">
        <v>0.95</v>
      </c>
      <c r="M139" s="9">
        <v>0</v>
      </c>
      <c r="N139" s="9">
        <v>0</v>
      </c>
      <c r="O139" s="9">
        <v>8</v>
      </c>
      <c r="P139" s="9">
        <v>0</v>
      </c>
      <c r="Q139" s="10">
        <v>8</v>
      </c>
    </row>
    <row r="140" spans="1:17" x14ac:dyDescent="0.2">
      <c r="A140" s="20">
        <v>6</v>
      </c>
      <c r="B140" s="9" t="s">
        <v>575</v>
      </c>
      <c r="C140" s="9">
        <v>0</v>
      </c>
      <c r="D140" s="9">
        <v>0</v>
      </c>
      <c r="E140" s="9">
        <v>60</v>
      </c>
      <c r="F140" s="9">
        <v>0</v>
      </c>
      <c r="G140" s="9">
        <v>0</v>
      </c>
      <c r="H140" s="9">
        <v>1</v>
      </c>
      <c r="I140" s="9">
        <v>0</v>
      </c>
      <c r="J140" s="9">
        <v>0</v>
      </c>
      <c r="K140" s="9">
        <v>0</v>
      </c>
      <c r="L140" s="9">
        <v>1.01</v>
      </c>
      <c r="M140" s="9">
        <v>0</v>
      </c>
      <c r="N140" s="9">
        <v>0</v>
      </c>
      <c r="O140" s="9">
        <v>8</v>
      </c>
      <c r="P140" s="9">
        <v>0</v>
      </c>
      <c r="Q140" s="10">
        <v>8</v>
      </c>
    </row>
    <row r="141" spans="1:17" x14ac:dyDescent="0.2">
      <c r="A141" s="22">
        <v>7</v>
      </c>
      <c r="B141" s="9" t="s">
        <v>576</v>
      </c>
      <c r="C141" s="9">
        <v>0</v>
      </c>
      <c r="D141" s="9">
        <v>0</v>
      </c>
      <c r="E141" s="9">
        <v>65</v>
      </c>
      <c r="F141" s="9">
        <v>0</v>
      </c>
      <c r="G141" s="9">
        <v>0</v>
      </c>
      <c r="H141" s="9">
        <v>1</v>
      </c>
      <c r="I141" s="9">
        <v>0</v>
      </c>
      <c r="J141" s="9">
        <v>0</v>
      </c>
      <c r="K141" s="9">
        <v>0</v>
      </c>
      <c r="L141" s="9">
        <v>1.07</v>
      </c>
      <c r="M141" s="9">
        <v>0</v>
      </c>
      <c r="N141" s="9">
        <v>0</v>
      </c>
      <c r="O141" s="9">
        <v>8</v>
      </c>
      <c r="P141" s="9">
        <v>0</v>
      </c>
      <c r="Q141" s="10">
        <v>8</v>
      </c>
    </row>
    <row r="142" spans="1:17" x14ac:dyDescent="0.2">
      <c r="A142" s="22">
        <v>8</v>
      </c>
      <c r="B142" s="9" t="s">
        <v>577</v>
      </c>
      <c r="C142" s="9">
        <v>0</v>
      </c>
      <c r="D142" s="9">
        <v>0</v>
      </c>
      <c r="E142" s="9">
        <v>70</v>
      </c>
      <c r="F142" s="9">
        <v>0</v>
      </c>
      <c r="G142" s="9">
        <v>0</v>
      </c>
      <c r="H142" s="9">
        <v>1</v>
      </c>
      <c r="I142" s="9">
        <v>0</v>
      </c>
      <c r="J142" s="9">
        <v>0</v>
      </c>
      <c r="K142" s="9">
        <v>0</v>
      </c>
      <c r="L142" s="9">
        <v>1.1299999999999999</v>
      </c>
      <c r="M142" s="9">
        <v>0</v>
      </c>
      <c r="N142" s="9">
        <v>0</v>
      </c>
      <c r="O142" s="9">
        <v>8</v>
      </c>
      <c r="P142" s="9">
        <v>0</v>
      </c>
      <c r="Q142" s="10">
        <v>8</v>
      </c>
    </row>
    <row r="143" spans="1:17" x14ac:dyDescent="0.2">
      <c r="A143" s="20">
        <v>9</v>
      </c>
      <c r="B143" s="9" t="s">
        <v>578</v>
      </c>
      <c r="C143" s="9">
        <v>0</v>
      </c>
      <c r="D143" s="9">
        <v>0</v>
      </c>
      <c r="E143" s="9">
        <v>75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9">
        <v>1.19</v>
      </c>
      <c r="M143" s="9">
        <v>0</v>
      </c>
      <c r="N143" s="9">
        <v>0</v>
      </c>
      <c r="O143" s="9">
        <v>8</v>
      </c>
      <c r="P143" s="9">
        <v>0</v>
      </c>
      <c r="Q143" s="10">
        <v>8</v>
      </c>
    </row>
    <row r="144" spans="1:17" ht="13.5" thickBot="1" x14ac:dyDescent="0.25">
      <c r="A144" s="23">
        <v>10</v>
      </c>
      <c r="B144" s="12" t="s">
        <v>579</v>
      </c>
      <c r="C144" s="12">
        <v>0</v>
      </c>
      <c r="D144" s="12">
        <v>0</v>
      </c>
      <c r="E144" s="12">
        <v>80</v>
      </c>
      <c r="F144" s="12">
        <v>0</v>
      </c>
      <c r="G144" s="12">
        <v>0</v>
      </c>
      <c r="H144" s="12">
        <v>1</v>
      </c>
      <c r="I144" s="12">
        <v>0</v>
      </c>
      <c r="J144" s="12">
        <v>0</v>
      </c>
      <c r="K144" s="12">
        <v>0</v>
      </c>
      <c r="L144" s="12">
        <v>1.25</v>
      </c>
      <c r="M144" s="12">
        <v>0</v>
      </c>
      <c r="N144" s="12">
        <v>0</v>
      </c>
      <c r="O144" s="12">
        <v>8</v>
      </c>
      <c r="P144" s="12">
        <v>0</v>
      </c>
      <c r="Q144" s="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Trickster Weapons</vt:lpstr>
      <vt:lpstr>Firearm</vt:lpstr>
      <vt:lpstr>Tools</vt:lpstr>
      <vt:lpstr>Use_Saturation</vt:lpstr>
      <vt:lpstr>Use_TricksterWeapons</vt:lpstr>
      <vt:lpstr>Use_Firearms</vt:lpstr>
      <vt:lpstr>NazwanyZakres1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Hikkaru .</cp:lastModifiedBy>
  <dcterms:modified xsi:type="dcterms:W3CDTF">2025-03-01T21:30:43Z</dcterms:modified>
</cp:coreProperties>
</file>