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chart9.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Ex3.xml" ContentType="application/vnd.ms-office.chartex+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Ex4.xml" ContentType="application/vnd.ms-office.chartex+xml"/>
  <Override PartName="/xl/charts/style11.xml" ContentType="application/vnd.ms-office.chartstyle+xml"/>
  <Override PartName="/xl/charts/colors11.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993E1CF6-0577-4A6A-927B-ED73A55BFEBA}" xr6:coauthVersionLast="47" xr6:coauthVersionMax="47" xr10:uidLastSave="{00000000-0000-0000-0000-000000000000}"/>
  <bookViews>
    <workbookView xWindow="-110" yWindow="-110" windowWidth="19420" windowHeight="10420" activeTab="1" xr2:uid="{00000000-000D-0000-FFFF-FFFF00000000}"/>
  </bookViews>
  <sheets>
    <sheet name="Data" sheetId="1" r:id="rId1"/>
    <sheet name="Dashboard" sheetId="19" r:id="rId2"/>
    <sheet name="KPIs" sheetId="9" r:id="rId3"/>
    <sheet name="Employees by Gender" sheetId="12" r:id="rId4"/>
    <sheet name="Attrition by Job Role" sheetId="13" r:id="rId5"/>
    <sheet name="Attrition by Department" sheetId="14" r:id="rId6"/>
    <sheet name="Attrition by Age Group" sheetId="15" r:id="rId7"/>
    <sheet name="Attrition by Marital Status" sheetId="16" r:id="rId8"/>
    <sheet name="Attrition by Education" sheetId="21" r:id="rId9"/>
    <sheet name="Images" sheetId="2" r:id="rId10"/>
  </sheets>
  <definedNames>
    <definedName name="_xlchart.v1.2" hidden="1">'Attrition by Job Role'!$C$4:$C$12</definedName>
    <definedName name="_xlchart.v1.3" hidden="1">'Attrition by Job Role'!$D$3</definedName>
    <definedName name="_xlchart.v1.4" hidden="1">'Attrition by Job Role'!$D$4:$D$12</definedName>
    <definedName name="_xlchart.v1.5" hidden="1">'Attrition by Job Role'!$C$4:$C$12</definedName>
    <definedName name="_xlchart.v1.6" hidden="1">'Attrition by Job Role'!$D$3</definedName>
    <definedName name="_xlchart.v1.7" hidden="1">'Attrition by Job Role'!$D$4:$D$12</definedName>
    <definedName name="_xlchart.v2.0" hidden="1">'Attrition by Marital Status'!$C$4:$C$6</definedName>
    <definedName name="_xlchart.v2.1" hidden="1">'Attrition by Marital Status'!$D$4:$D$6</definedName>
    <definedName name="_xlchart.v2.8" hidden="1">'Attrition by Marital Status'!$C$4:$C$6</definedName>
    <definedName name="_xlchart.v2.9" hidden="1">'Attrition by Marital Status'!$D$4:$D$6</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uri="GoogleSheetsCustomDataVersion2">
      <go:sheetsCustomData xmlns:go="http://customooxmlschemas.google.com/" r:id="rId23" roundtripDataChecksum="0W7NtiAel2xy0cZdwUBcRsMoEuXg6pzXui43o1bypBA="/>
    </ext>
  </extLst>
</workbook>
</file>

<file path=xl/calcChain.xml><?xml version="1.0" encoding="utf-8"?>
<calcChain xmlns="http://schemas.openxmlformats.org/spreadsheetml/2006/main">
  <c r="C5" i="16" l="1"/>
  <c r="C6" i="16"/>
  <c r="C7" i="16"/>
  <c r="C4" i="16"/>
  <c r="C5" i="13"/>
  <c r="C6" i="13"/>
  <c r="C7" i="13"/>
  <c r="C8" i="13"/>
  <c r="C9" i="13"/>
  <c r="C10" i="13"/>
  <c r="C11" i="13"/>
  <c r="C12" i="13"/>
  <c r="C13" i="13"/>
  <c r="C4" i="13"/>
  <c r="C5" i="12"/>
  <c r="D7" i="13"/>
  <c r="D11" i="13"/>
  <c r="D10" i="13"/>
  <c r="D5" i="13"/>
  <c r="E8" i="9"/>
  <c r="B8" i="9"/>
  <c r="D12" i="13"/>
  <c r="D13" i="13"/>
  <c r="C6" i="12"/>
  <c r="D8" i="13"/>
  <c r="B10" i="9"/>
  <c r="D6" i="16"/>
  <c r="D4" i="16"/>
  <c r="D7" i="16"/>
  <c r="A8" i="9"/>
  <c r="D4" i="13"/>
  <c r="D9" i="13"/>
  <c r="D6" i="13"/>
  <c r="D5" i="16"/>
  <c r="C4" i="12"/>
  <c r="B11" i="9" l="1"/>
  <c r="C11" i="9" s="1"/>
  <c r="C10" i="9"/>
  <c r="D5" i="12"/>
  <c r="D4" i="12"/>
  <c r="C8" i="9"/>
  <c r="D8"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8B85AF-5468-498B-A1CB-04D4E4F187CE}" keepAlive="1" name="Query - Data" description="Connection to the 'Data' query in the workbook."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<sst xmlns="http://schemas.openxmlformats.org/spreadsheetml/2006/main" count="19217" uniqueCount="1570">
  <si>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</si>
  <si>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</si>
  <si>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</si>
  <si>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</si>
  <si>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</si>
  <si>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</si>
  <si>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</si>
  <si>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</si>
  <si>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</si>
  <si>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</si>
  <si>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</si>
  <si>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</si>
  <si>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</si>
  <si>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</si>
  <si>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</si>
  <si>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</si>
  <si>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</si>
  <si>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</si>
  <si>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</si>
  <si>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</si>
  <si>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</si>
  <si>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</si>
  <si>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</si>
  <si>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</si>
  <si>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</si>
  <si>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</si>
  <si>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</si>
  <si>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</si>
  <si>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</si>
  <si>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</si>
  <si>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</si>
  <si>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</si>
  <si>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</si>
  <si>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</si>
  <si>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</si>
  <si>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</si>
  <si>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</si>
  <si>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</si>
  <si>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</si>
  <si>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</si>
  <si>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</si>
  <si>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</si>
  <si>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</si>
  <si>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</si>
  <si>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</si>
  <si>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</si>
  <si>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</si>
  <si>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</si>
  <si>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</si>
  <si>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</si>
  <si>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</si>
  <si>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</si>
  <si>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</si>
  <si>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</si>
  <si>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</si>
  <si>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</si>
  <si>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</si>
  <si>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</si>
  <si>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</si>
  <si>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</si>
  <si>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</si>
  <si>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</si>
  <si>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</si>
  <si>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</si>
  <si>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</si>
  <si>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</si>
  <si>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</si>
  <si>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</si>
  <si>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</si>
  <si>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</si>
  <si>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</si>
  <si>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</si>
  <si>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</si>
  <si>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</si>
  <si>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</si>
  <si>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</si>
  <si>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</si>
  <si>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</si>
  <si>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</si>
  <si>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</si>
  <si>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</si>
  <si>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</si>
  <si>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</si>
  <si>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</si>
  <si>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</si>
  <si>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</si>
  <si>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</si>
  <si>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</si>
  <si>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</si>
  <si>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</si>
  <si>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</si>
  <si>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</si>
  <si>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</si>
  <si>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</si>
  <si>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</si>
  <si>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</si>
  <si>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</si>
  <si>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</si>
  <si>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</si>
  <si>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</si>
  <si>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</si>
  <si>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</si>
  <si>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</si>
  <si>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</si>
  <si>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</si>
  <si>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</si>
  <si>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</si>
  <si>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</si>
  <si>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</si>
  <si>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</si>
  <si>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</si>
  <si>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</si>
  <si>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</si>
  <si>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</si>
  <si>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</si>
  <si>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</si>
  <si>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</si>
  <si>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</si>
  <si>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</si>
  <si>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</si>
  <si>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</si>
  <si>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</si>
  <si>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</si>
  <si>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</si>
  <si>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</si>
  <si>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</si>
  <si>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</si>
  <si>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</si>
  <si>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</si>
  <si>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</si>
  <si>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</si>
  <si>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</si>
  <si>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</si>
  <si>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</si>
  <si>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</si>
  <si>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</si>
  <si>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</si>
  <si>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</si>
  <si>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</si>
  <si>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</si>
  <si>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</si>
  <si>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</si>
  <si>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</si>
  <si>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</si>
  <si>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</si>
  <si>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</si>
  <si>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</si>
  <si>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</si>
  <si>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</si>
  <si>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</si>
  <si>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</si>
  <si>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</si>
  <si>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</si>
  <si>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</si>
  <si>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</si>
  <si>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</si>
  <si>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</si>
  <si>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</si>
  <si>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</si>
  <si>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</si>
  <si>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</si>
  <si>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</si>
  <si>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</si>
  <si>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</si>
  <si>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</si>
  <si>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</si>
  <si>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</si>
  <si>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</si>
  <si>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</si>
  <si>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</si>
  <si>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</si>
  <si>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</si>
  <si>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</si>
  <si>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</si>
  <si>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</si>
  <si>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</si>
  <si>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</si>
  <si>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</si>
  <si>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</si>
  <si>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</si>
  <si>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</si>
  <si>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</si>
  <si>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</si>
  <si>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</si>
  <si>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</si>
  <si>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</si>
  <si>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</si>
  <si>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</si>
  <si>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</si>
  <si>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</si>
  <si>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</si>
  <si>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</si>
  <si>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</si>
  <si>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</si>
  <si>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</si>
  <si>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</si>
  <si>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</si>
  <si>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</si>
  <si>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</si>
  <si>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</si>
  <si>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</si>
  <si>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</si>
  <si>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</si>
  <si>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</si>
  <si>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</si>
  <si>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</si>
  <si>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</si>
  <si>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</si>
  <si>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</si>
  <si>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</si>
  <si>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</si>
  <si>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</si>
  <si>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</si>
  <si>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</si>
  <si>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</si>
  <si>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</si>
  <si>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</si>
  <si>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</si>
  <si>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</si>
  <si>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</si>
  <si>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</si>
  <si>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</si>
  <si>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</si>
  <si>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</si>
  <si>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</si>
  <si>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</si>
  <si>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</si>
  <si>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</si>
  <si>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</si>
  <si>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</si>
  <si>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</si>
  <si>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</si>
  <si>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</si>
  <si>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</si>
  <si>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</si>
  <si>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</si>
  <si>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</si>
  <si>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</si>
  <si>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</si>
  <si>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</si>
  <si>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</si>
  <si>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</si>
  <si>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</si>
  <si>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</si>
  <si>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</si>
  <si>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</si>
  <si>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</si>
  <si>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</si>
  <si>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</si>
  <si>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</si>
  <si>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</si>
  <si>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</si>
  <si>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</si>
  <si>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</si>
  <si>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</si>
  <si>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</si>
  <si>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</si>
  <si>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</si>
  <si>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</si>
  <si>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</si>
  <si>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</si>
  <si>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</si>
  <si>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</si>
  <si>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</si>
  <si>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</si>
  <si>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</si>
  <si>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</si>
  <si>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</si>
  <si>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</si>
  <si>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</si>
  <si>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</si>
  <si>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</si>
  <si>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</si>
  <si>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</si>
  <si>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</si>
  <si>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</si>
  <si>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</si>
  <si>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</si>
  <si>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</si>
  <si>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</si>
  <si>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</si>
  <si>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</si>
  <si>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</si>
  <si>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</si>
  <si>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</si>
  <si>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</si>
  <si>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</si>
  <si>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</si>
  <si>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</si>
  <si>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</si>
  <si>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</si>
  <si>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</si>
  <si>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</si>
  <si>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</si>
  <si>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</si>
  <si>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</si>
  <si>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</si>
  <si>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</si>
  <si>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</si>
  <si>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</si>
  <si>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</si>
  <si>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</si>
  <si>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</si>
  <si>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</si>
  <si>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</si>
  <si>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</si>
  <si>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</si>
  <si>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</si>
  <si>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</si>
  <si>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</si>
  <si>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</si>
  <si>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</si>
  <si>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</si>
  <si>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</si>
  <si>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</si>
  <si>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</si>
  <si>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</si>
  <si>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</si>
  <si>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</si>
  <si>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</si>
  <si>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</si>
  <si>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</si>
  <si>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</si>
  <si>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</si>
  <si>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</si>
  <si>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</si>
  <si>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</si>
  <si>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</si>
  <si>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</si>
  <si>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</si>
  <si>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</si>
  <si>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</si>
  <si>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</si>
  <si>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</si>
  <si>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</si>
  <si>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</si>
  <si>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</si>
  <si>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</si>
  <si>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</si>
  <si>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</si>
  <si>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</si>
  <si>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</si>
  <si>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</si>
  <si>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</si>
  <si>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</si>
  <si>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</si>
  <si>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</si>
  <si>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</si>
  <si>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</si>
  <si>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</si>
  <si>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</si>
  <si>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</si>
  <si>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</si>
  <si>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</si>
  <si>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</si>
  <si>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</si>
  <si>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</si>
  <si>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</si>
  <si>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</si>
  <si>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</si>
  <si>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</si>
  <si>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</si>
  <si>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</si>
  <si>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</si>
  <si>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</si>
  <si>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</si>
  <si>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</si>
  <si>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</si>
  <si>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</si>
  <si>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</si>
  <si>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</si>
  <si>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</si>
  <si>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</si>
  <si>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</si>
  <si>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</si>
  <si>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</si>
  <si>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</si>
  <si>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</si>
  <si>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</si>
  <si>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</si>
  <si>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</si>
  <si>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</si>
  <si>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</si>
  <si>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</si>
  <si>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</si>
  <si>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</si>
  <si>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</si>
  <si>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</si>
  <si>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</si>
  <si>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</si>
  <si>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</si>
  <si>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</si>
  <si>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</si>
  <si>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</si>
  <si>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</si>
  <si>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</si>
  <si>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</si>
  <si>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</si>
  <si>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</si>
  <si>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</si>
  <si>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</si>
  <si>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</si>
  <si>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</si>
  <si>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</si>
  <si>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</si>
  <si>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</si>
  <si>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</si>
  <si>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</si>
  <si>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</si>
  <si>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</si>
  <si>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</si>
  <si>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</si>
  <si>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</si>
  <si>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</si>
  <si>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</si>
  <si>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</si>
  <si>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</si>
  <si>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</si>
  <si>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</si>
  <si>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</si>
  <si>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</si>
  <si>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</si>
  <si>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</si>
  <si>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</si>
  <si>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</si>
  <si>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</si>
  <si>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</si>
  <si>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</si>
  <si>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</si>
  <si>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</si>
  <si>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</si>
  <si>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</si>
  <si>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</si>
  <si>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</si>
  <si>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</si>
  <si>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</si>
  <si>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</si>
  <si>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</si>
  <si>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</si>
  <si>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</si>
  <si>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</si>
  <si>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</si>
  <si>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</si>
  <si>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</si>
  <si>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</si>
  <si>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</si>
  <si>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</si>
  <si>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</si>
  <si>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</si>
  <si>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</si>
  <si>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</si>
  <si>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</si>
  <si>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</si>
  <si>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</si>
  <si>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</si>
  <si>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</si>
  <si>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</si>
  <si>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</si>
  <si>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</si>
  <si>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</si>
  <si>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</si>
  <si>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</si>
  <si>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</si>
  <si>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</si>
  <si>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</si>
  <si>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</si>
  <si>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</si>
  <si>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</si>
  <si>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</si>
  <si>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</si>
  <si>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</si>
  <si>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</si>
  <si>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</si>
  <si>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</si>
  <si>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</si>
  <si>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</si>
  <si>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</si>
  <si>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</si>
  <si>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</si>
  <si>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</si>
  <si>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</si>
  <si>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</si>
  <si>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</si>
  <si>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</si>
  <si>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</si>
  <si>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</si>
  <si>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</si>
  <si>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</si>
  <si>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</si>
  <si>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</si>
  <si>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</si>
  <si>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</si>
  <si>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</si>
  <si>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</si>
  <si>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</si>
  <si>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</si>
  <si>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</si>
  <si>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</si>
  <si>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</si>
  <si>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</si>
  <si>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</si>
  <si>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</si>
  <si>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</si>
  <si>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</si>
  <si>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</si>
  <si>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</si>
  <si>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</si>
  <si>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</si>
  <si>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</si>
  <si>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</si>
  <si>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</si>
  <si>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</si>
  <si>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</si>
  <si>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</si>
  <si>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</si>
  <si>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</si>
  <si>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</si>
  <si>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</si>
  <si>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</si>
  <si>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</si>
  <si>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</si>
  <si>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</si>
  <si>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</si>
  <si>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</si>
  <si>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</si>
  <si>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</si>
  <si>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</si>
  <si>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</si>
  <si>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</si>
  <si>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</si>
  <si>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</si>
  <si>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</si>
  <si>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</si>
  <si>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</si>
  <si>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</si>
  <si>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</si>
  <si>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</si>
  <si>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</si>
  <si>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</si>
  <si>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</si>
  <si>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</si>
  <si>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</si>
  <si>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</si>
  <si>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</si>
  <si>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</si>
  <si>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</si>
  <si>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</si>
  <si>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</si>
  <si>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</si>
  <si>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</si>
  <si>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</si>
  <si>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</si>
  <si>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</si>
  <si>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</si>
  <si>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</si>
  <si>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</si>
  <si>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</si>
  <si>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</si>
  <si>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</si>
  <si>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</si>
  <si>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</si>
  <si>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</si>
  <si>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</si>
  <si>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</si>
  <si>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</si>
  <si>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</si>
  <si>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</si>
  <si>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</si>
  <si>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</si>
  <si>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</si>
  <si>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</si>
  <si>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</si>
  <si>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</si>
  <si>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</si>
  <si>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</si>
  <si>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</si>
  <si>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</si>
  <si>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</si>
  <si>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</si>
  <si>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</si>
  <si>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</si>
  <si>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</si>
  <si>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</si>
  <si>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</si>
  <si>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</si>
  <si>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</si>
  <si>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</si>
  <si>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</si>
  <si>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</si>
  <si>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</si>
  <si>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</si>
  <si>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</si>
  <si>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</si>
  <si>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</si>
  <si>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</si>
  <si>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</si>
  <si>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</si>
  <si>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</si>
  <si>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</si>
  <si>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</si>
  <si>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</si>
  <si>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</si>
  <si>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</si>
  <si>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</si>
  <si>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</si>
  <si>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</si>
  <si>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</si>
  <si>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</si>
  <si>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</si>
  <si>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</si>
  <si>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</si>
  <si>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</si>
  <si>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</si>
  <si>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</si>
  <si>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</si>
  <si>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</si>
  <si>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</si>
  <si>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</si>
  <si>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</si>
  <si>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</si>
  <si>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</si>
  <si>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</si>
  <si>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</si>
  <si>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</si>
  <si>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</si>
  <si>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</si>
  <si>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</si>
  <si>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</si>
  <si>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</si>
  <si>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</si>
  <si>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</si>
  <si>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</si>
  <si>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</si>
  <si>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</si>
  <si>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</si>
  <si>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</si>
  <si>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</si>
  <si>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</si>
  <si>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</si>
  <si>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</si>
  <si>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</si>
  <si>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</si>
  <si>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</si>
  <si>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</si>
  <si>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</si>
  <si>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</si>
  <si>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</si>
  <si>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</si>
  <si>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</si>
  <si>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</si>
  <si>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</si>
  <si>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</si>
  <si>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</si>
  <si>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</si>
  <si>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</si>
  <si>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</si>
  <si>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</si>
  <si>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</si>
  <si>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</si>
  <si>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</si>
  <si>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</si>
  <si>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</si>
  <si>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</si>
  <si>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</si>
  <si>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</si>
  <si>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</si>
  <si>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</si>
  <si>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</si>
  <si>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</si>
  <si>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</si>
  <si>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</si>
  <si>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</si>
  <si>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</si>
  <si>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</si>
  <si>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</si>
  <si>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</si>
  <si>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</si>
  <si>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</si>
  <si>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</si>
  <si>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</si>
  <si>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</si>
  <si>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</si>
  <si>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</si>
  <si>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</si>
  <si>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</si>
  <si>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</si>
  <si>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</si>
  <si>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</si>
  <si>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</si>
  <si>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</si>
  <si>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</si>
  <si>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</si>
  <si>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</si>
  <si>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</si>
  <si>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</si>
  <si>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</si>
  <si>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</si>
  <si>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</si>
  <si>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</si>
  <si>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</si>
  <si>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</si>
  <si>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</si>
  <si>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</si>
  <si>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</si>
  <si>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</si>
  <si>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</si>
  <si>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</si>
  <si>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</si>
  <si>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</si>
  <si>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</si>
  <si>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</si>
  <si>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</si>
  <si>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</si>
  <si>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</si>
  <si>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</si>
  <si>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</si>
  <si>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</si>
  <si>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</si>
  <si>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</si>
  <si>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</si>
  <si>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</si>
  <si>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</si>
  <si>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</si>
  <si>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</si>
  <si>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</si>
  <si>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</si>
  <si>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</si>
  <si>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</si>
  <si>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</si>
  <si>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</si>
  <si>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</si>
  <si>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</si>
  <si>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</si>
  <si>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</si>
  <si>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</si>
  <si>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</si>
  <si>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</si>
  <si>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</si>
  <si>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</si>
  <si>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</si>
  <si>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</si>
  <si>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</si>
  <si>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</si>
  <si>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</si>
  <si>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</si>
  <si>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</si>
  <si>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</si>
  <si>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</si>
  <si>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</si>
  <si>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</si>
  <si>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</si>
  <si>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</si>
  <si>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</si>
  <si>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</si>
  <si>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</si>
  <si>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</si>
  <si>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</si>
  <si>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</si>
  <si>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</si>
  <si>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</si>
  <si>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</si>
  <si>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</si>
  <si>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</si>
  <si>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</si>
  <si>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</si>
  <si>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</si>
  <si>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</si>
  <si>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</si>
  <si>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</si>
  <si>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</si>
  <si>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</si>
  <si>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</si>
  <si>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</si>
  <si>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</si>
  <si>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</si>
  <si>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</si>
  <si>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</si>
  <si>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</si>
  <si>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</si>
  <si>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</si>
  <si>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</si>
  <si>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</si>
  <si>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</si>
  <si>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</si>
  <si>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</si>
  <si>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</si>
  <si>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</si>
  <si>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</si>
  <si>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</si>
  <si>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</si>
  <si>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</si>
  <si>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</si>
  <si>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</si>
  <si>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</si>
  <si>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</si>
  <si>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</si>
  <si>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</si>
  <si>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</si>
  <si>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</si>
  <si>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</si>
  <si>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</si>
  <si>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</si>
  <si>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</si>
  <si>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</si>
  <si>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</si>
  <si>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</si>
  <si>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</si>
  <si>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</si>
  <si>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</si>
  <si>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</si>
  <si>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</si>
  <si>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</si>
  <si>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</si>
  <si>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</si>
  <si>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</si>
  <si>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</si>
  <si>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</si>
  <si>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</si>
  <si>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</si>
  <si>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</si>
  <si>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</si>
  <si>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</si>
  <si>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</si>
  <si>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</si>
  <si>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</si>
  <si>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</si>
  <si>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</si>
  <si>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</si>
  <si>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</si>
  <si>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</si>
  <si>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</si>
  <si>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</si>
  <si>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</si>
  <si>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</si>
  <si>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</si>
  <si>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</si>
  <si>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</si>
  <si>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</si>
  <si>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</si>
  <si>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</si>
  <si>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</si>
  <si>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</si>
  <si>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</si>
  <si>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</si>
  <si>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</si>
  <si>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</si>
  <si>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</si>
  <si>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</si>
  <si>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</si>
  <si>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</si>
  <si>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</si>
  <si>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</si>
  <si>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</si>
  <si>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</si>
  <si>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</si>
  <si>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</si>
  <si>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</si>
  <si>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</si>
  <si>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</si>
  <si>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</si>
  <si>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</si>
  <si>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</si>
  <si>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</si>
  <si>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</si>
  <si>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</si>
  <si>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</si>
  <si>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</si>
  <si>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</si>
  <si>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</si>
  <si>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</si>
  <si>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</si>
  <si>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</si>
  <si>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</si>
  <si>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</si>
  <si>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</si>
  <si>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</si>
  <si>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</si>
  <si>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</si>
  <si>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</si>
  <si>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</si>
  <si>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</si>
  <si>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</si>
  <si>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</si>
  <si>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</si>
  <si>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</si>
  <si>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</si>
  <si>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</si>
  <si>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</si>
  <si>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</si>
  <si>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</si>
  <si>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</si>
  <si>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</si>
  <si>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</si>
  <si>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</si>
  <si>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</si>
  <si>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</si>
  <si>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</si>
  <si>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</si>
  <si>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</si>
  <si>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</si>
  <si>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</si>
  <si>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</si>
  <si>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</si>
  <si>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</si>
  <si>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</si>
  <si>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</si>
  <si>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</si>
  <si>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</si>
  <si>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</si>
  <si>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</si>
  <si>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</si>
  <si>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</si>
  <si>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</si>
  <si>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</si>
  <si>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</si>
  <si>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</si>
  <si>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</si>
  <si>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</si>
  <si>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</si>
  <si>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</si>
  <si>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</si>
  <si>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</si>
  <si>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</si>
  <si>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</si>
  <si>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</si>
  <si>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</si>
  <si>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</si>
  <si>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</si>
  <si>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</si>
  <si>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</si>
  <si>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</si>
  <si>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</si>
  <si>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</si>
  <si>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</si>
  <si>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</si>
  <si>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</si>
  <si>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</si>
  <si>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</si>
  <si>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</si>
  <si>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</si>
  <si>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</si>
  <si>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</si>
  <si>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</si>
  <si>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</si>
  <si>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</si>
  <si>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</si>
  <si>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</si>
  <si>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</si>
  <si>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</si>
  <si>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</si>
  <si>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</si>
  <si>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</si>
  <si>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</si>
  <si>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</si>
  <si>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</si>
  <si>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</si>
  <si>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</si>
  <si>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</si>
  <si>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</si>
  <si>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</si>
  <si>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</si>
  <si>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</si>
  <si>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</si>
  <si>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</si>
  <si>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</si>
  <si>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</si>
  <si>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</si>
  <si>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</si>
  <si>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</si>
  <si>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</si>
  <si>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</si>
  <si>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</si>
  <si>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</si>
  <si>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</si>
  <si>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</si>
  <si>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</si>
  <si>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</si>
  <si>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</si>
  <si>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</si>
  <si>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</si>
  <si>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</si>
  <si>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</si>
  <si>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</si>
  <si>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</si>
  <si>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</si>
  <si>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</si>
  <si>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</si>
  <si>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</si>
  <si>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</si>
  <si>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</si>
  <si>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</si>
  <si>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</si>
  <si>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</si>
  <si>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</si>
  <si>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</si>
  <si>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</si>
  <si>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</si>
  <si>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</si>
  <si>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</si>
  <si>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</si>
  <si>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</si>
  <si>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</si>
  <si>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</si>
  <si>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</si>
  <si>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</si>
  <si>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</si>
  <si>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</si>
  <si>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</si>
  <si>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</si>
  <si>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</si>
  <si>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</si>
  <si>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</si>
  <si>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</si>
  <si>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</si>
  <si>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</si>
  <si>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</si>
  <si>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</si>
  <si>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</si>
  <si>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</si>
  <si>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</si>
  <si>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</si>
  <si>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</si>
  <si>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</si>
  <si>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</si>
  <si>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</si>
  <si>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</si>
  <si>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</si>
  <si>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</si>
  <si>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</si>
  <si>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</si>
  <si>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</si>
  <si>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</si>
  <si>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</si>
  <si>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</si>
  <si>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</si>
  <si>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</si>
  <si>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</si>
  <si>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</si>
  <si>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</si>
  <si>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</si>
  <si>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</si>
  <si>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</si>
  <si>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</si>
  <si>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</si>
  <si>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</si>
  <si>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</si>
  <si>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</si>
  <si>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</si>
  <si>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</si>
  <si>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</si>
  <si>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</si>
  <si>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</si>
  <si>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</si>
  <si>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</si>
  <si>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</si>
  <si>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</si>
  <si>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</si>
  <si>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</si>
  <si>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</si>
  <si>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</si>
  <si>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</si>
  <si>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</si>
  <si>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</si>
  <si>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</si>
  <si>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</si>
  <si>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</si>
  <si>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</si>
  <si>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</si>
  <si>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</si>
  <si>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</si>
  <si>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</si>
  <si>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</si>
  <si>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</si>
  <si>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</si>
  <si>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</si>
  <si>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</si>
  <si>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</si>
  <si>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</si>
  <si>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</si>
  <si>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</si>
  <si>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</si>
  <si>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</si>
  <si>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</si>
  <si>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</si>
  <si>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</si>
  <si>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</si>
  <si>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</si>
  <si>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</si>
  <si>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</si>
  <si>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</si>
  <si>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</si>
  <si>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</si>
  <si>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</si>
  <si>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</si>
  <si>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</si>
  <si>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</si>
  <si>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</si>
  <si>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</si>
  <si>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</si>
  <si>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</si>
  <si>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</si>
  <si>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</si>
  <si>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</si>
  <si>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</si>
  <si>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</si>
  <si>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</si>
  <si>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</si>
  <si>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</si>
  <si>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</si>
  <si>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</si>
  <si>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</si>
  <si>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</si>
  <si>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</si>
  <si>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</si>
  <si>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</si>
  <si>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</si>
  <si>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</si>
  <si>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</si>
  <si>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</si>
  <si>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</si>
  <si>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</si>
  <si>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</si>
  <si>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</si>
  <si>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</si>
  <si>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</si>
  <si>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</si>
  <si>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</si>
  <si>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</si>
  <si>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</si>
  <si>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</si>
  <si>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</si>
  <si>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</si>
  <si>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</si>
  <si>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</si>
  <si>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</si>
  <si>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</si>
  <si>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</si>
  <si>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</si>
  <si>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</si>
  <si>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</si>
  <si>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</si>
  <si>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</si>
  <si>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</si>
  <si>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</si>
  <si>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</si>
  <si>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</si>
  <si>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</si>
  <si>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</si>
  <si>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</si>
  <si>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</si>
  <si>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</si>
  <si>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</si>
  <si>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</si>
  <si>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</si>
  <si>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</si>
  <si>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</si>
  <si>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</si>
  <si>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</si>
  <si>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</si>
  <si>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</si>
  <si>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</si>
  <si>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</si>
  <si>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</si>
  <si>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</si>
  <si>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</si>
  <si>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</si>
  <si>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</si>
  <si>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</si>
  <si>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</si>
  <si>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</si>
  <si>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</si>
  <si>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</si>
  <si>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</si>
  <si>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</si>
  <si>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</si>
  <si>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</si>
  <si>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</si>
  <si>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</si>
  <si>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</si>
  <si>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</si>
  <si>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</si>
  <si>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</si>
  <si>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</si>
  <si>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</si>
  <si>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</si>
  <si>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</si>
  <si>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</si>
  <si>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</si>
  <si>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</si>
  <si>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</si>
  <si>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</si>
  <si>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</si>
  <si>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</si>
  <si>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</si>
  <si>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</si>
  <si>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</si>
  <si>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</si>
  <si>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</si>
  <si>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</si>
  <si>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</si>
  <si>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</si>
  <si>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</si>
  <si>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</si>
  <si>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</si>
  <si>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</si>
  <si>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</si>
  <si>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</si>
  <si>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</si>
  <si>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</si>
  <si>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</si>
  <si>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</si>
  <si>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</si>
  <si>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</si>
  <si>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</si>
  <si>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</si>
  <si>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</si>
  <si>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</si>
  <si>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</si>
  <si>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</si>
  <si>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</si>
  <si>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</si>
  <si>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</si>
  <si>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</si>
  <si>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</si>
  <si>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</si>
  <si>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</si>
  <si>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</si>
  <si>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</si>
  <si>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</si>
  <si>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</si>
  <si>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</si>
  <si>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</si>
  <si>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</si>
  <si>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</si>
  <si>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</si>
  <si>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</si>
  <si>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</si>
  <si>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</si>
  <si>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</si>
  <si>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</si>
  <si>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</si>
  <si>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</si>
  <si>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</si>
  <si>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</si>
  <si>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</si>
  <si>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</si>
  <si>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</si>
  <si>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</si>
  <si>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</si>
  <si>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</si>
  <si>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</si>
  <si>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</si>
  <si>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</si>
  <si>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</si>
  <si>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</si>
  <si>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</si>
  <si>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</si>
  <si>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</si>
  <si>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</si>
  <si>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</si>
  <si>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</si>
  <si>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</si>
  <si>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</si>
  <si>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</si>
  <si>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</si>
  <si>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</si>
  <si>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</si>
  <si>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</si>
  <si>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</si>
  <si>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</si>
  <si>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</si>
  <si>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</si>
  <si>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</si>
  <si>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</si>
  <si>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</si>
  <si>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</si>
  <si>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</si>
  <si>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</si>
  <si>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</si>
  <si>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</si>
  <si>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</si>
  <si>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</si>
  <si>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</si>
  <si>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</si>
  <si>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</si>
  <si>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</si>
  <si>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</si>
  <si>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</si>
  <si>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</si>
  <si>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</si>
  <si>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</si>
  <si>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</si>
  <si>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</si>
  <si>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</si>
  <si>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</si>
  <si>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</si>
  <si>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</si>
  <si>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</si>
  <si>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</si>
  <si>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</si>
  <si>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</si>
  <si>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</si>
  <si>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</si>
  <si>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</si>
  <si>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</si>
  <si>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</si>
  <si>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</si>
  <si>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</si>
  <si>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</si>
  <si>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</si>
  <si>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</si>
  <si>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</si>
  <si>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</si>
  <si>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</si>
  <si>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</si>
  <si>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</si>
  <si>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</si>
  <si>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</si>
  <si>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</si>
  <si>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</si>
  <si>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</si>
  <si>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</si>
  <si>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</si>
  <si>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</si>
  <si>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</si>
  <si>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</si>
  <si>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</si>
  <si>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</si>
  <si>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</si>
  <si>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</si>
  <si>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</si>
  <si>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</si>
  <si>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</si>
  <si>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</si>
  <si>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</si>
  <si>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</si>
  <si>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</si>
  <si>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</si>
  <si>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</si>
  <si>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</si>
  <si>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</si>
  <si>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</si>
  <si>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</si>
  <si>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</si>
  <si>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</si>
  <si>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</si>
  <si>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</si>
  <si>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</si>
  <si>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</si>
  <si>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</si>
  <si>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</si>
  <si>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</si>
  <si>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</si>
  <si>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</si>
  <si>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</si>
  <si>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</si>
  <si>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</si>
  <si>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</si>
  <si>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</si>
  <si>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</si>
  <si>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</si>
  <si>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</si>
  <si>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</si>
  <si>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</si>
  <si>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</si>
  <si>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</si>
  <si>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</si>
  <si>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</si>
  <si>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</si>
  <si>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</si>
  <si>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</si>
  <si>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</si>
  <si>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</si>
  <si>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</si>
  <si>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</si>
  <si>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</si>
  <si>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</si>
  <si>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</si>
  <si>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</si>
  <si>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</si>
  <si>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</si>
  <si>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</si>
  <si>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</si>
  <si>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</si>
  <si>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</si>
  <si>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</si>
  <si>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</si>
  <si>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</si>
  <si>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</si>
  <si>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</si>
  <si>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</si>
  <si>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</si>
  <si>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</si>
  <si>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</si>
  <si>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</si>
  <si>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</si>
  <si>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</si>
  <si>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</si>
  <si>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</si>
  <si>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</si>
  <si>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</si>
  <si>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</si>
  <si>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</si>
  <si>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</si>
  <si>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</si>
  <si>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</si>
  <si>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</si>
  <si>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</si>
  <si>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</si>
  <si>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</si>
  <si>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</si>
  <si>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</si>
  <si>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</si>
  <si>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</si>
  <si>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</si>
  <si>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</si>
  <si>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</si>
  <si>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</si>
  <si>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</si>
  <si>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</si>
  <si>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</si>
  <si>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</si>
  <si>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</si>
  <si>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</si>
  <si>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</si>
  <si>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</si>
  <si>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</si>
  <si>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</si>
  <si>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</si>
  <si>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</si>
  <si>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</si>
  <si>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</si>
  <si>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</si>
  <si>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</si>
  <si>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</si>
  <si>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</si>
  <si>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</si>
  <si>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</si>
  <si>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</si>
  <si>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</si>
  <si>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</si>
  <si>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</si>
  <si>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</si>
  <si>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</si>
  <si>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</si>
  <si>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</si>
  <si>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</si>
  <si>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</si>
  <si>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</si>
  <si>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</si>
  <si>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</si>
  <si>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</si>
  <si>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</si>
  <si>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</si>
  <si>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</si>
  <si>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</si>
  <si>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</si>
  <si>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</si>
  <si>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</si>
  <si>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</si>
  <si>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</si>
  <si>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</si>
  <si>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</si>
  <si>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</si>
  <si>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</si>
  <si>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</si>
  <si>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</si>
  <si>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</si>
  <si>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</si>
  <si>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</si>
  <si>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</si>
  <si>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</si>
  <si>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</si>
  <si>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</si>
  <si>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</si>
  <si>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</si>
  <si>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</si>
  <si>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</si>
  <si>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</si>
  <si>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</si>
  <si>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</si>
  <si>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</si>
  <si>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</si>
  <si>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</si>
  <si>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</si>
  <si>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</si>
  <si>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</si>
  <si>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</si>
  <si>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</si>
  <si>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</si>
  <si>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</si>
  <si>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</si>
  <si>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</si>
  <si>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</si>
  <si>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</si>
  <si>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</si>
  <si>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</si>
  <si>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</si>
  <si>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</si>
  <si>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</si>
  <si>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</si>
  <si>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</si>
  <si>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</si>
  <si>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</si>
  <si>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</si>
  <si>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</si>
  <si>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</si>
  <si>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</si>
  <si>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</si>
  <si>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</si>
  <si>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</si>
  <si>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</si>
  <si>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</si>
  <si>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</si>
  <si>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</si>
  <si>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</si>
  <si>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</si>
  <si>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</si>
  <si>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</si>
  <si>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</si>
  <si>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</si>
  <si>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</si>
  <si>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</si>
  <si>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</si>
  <si>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</si>
  <si>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</si>
  <si>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</si>
  <si>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</si>
  <si>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</si>
  <si>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</si>
  <si>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</si>
  <si>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</si>
  <si>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</si>
  <si>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</si>
  <si>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</si>
  <si>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</si>
  <si>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</si>
  <si>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</si>
  <si>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</si>
  <si>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</si>
  <si>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</si>
  <si>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</si>
  <si>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</si>
  <si>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</si>
  <si>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</si>
  <si>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</si>
  <si>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</si>
  <si>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</si>
  <si>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</si>
  <si>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</si>
  <si>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</si>
  <si>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</si>
  <si>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</si>
  <si>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</si>
  <si>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</si>
  <si>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Attrition Count</t>
  </si>
  <si>
    <t>Sum of CF_attrition count</t>
  </si>
  <si>
    <t>Average of Age</t>
  </si>
  <si>
    <t>Row Labels</t>
  </si>
  <si>
    <t>(blank)</t>
  </si>
  <si>
    <t>Grand Total</t>
  </si>
  <si>
    <t>Total Employees</t>
  </si>
  <si>
    <t xml:space="preserve">Active Employees </t>
  </si>
  <si>
    <t>Attrition Rate</t>
  </si>
  <si>
    <t>Average Age</t>
  </si>
  <si>
    <t>Count of CF_attrition count</t>
  </si>
  <si>
    <t>%</t>
  </si>
  <si>
    <t>Average of Job Satisfaction</t>
  </si>
  <si>
    <t>rating</t>
  </si>
  <si>
    <t>total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</si>
</sst>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8" xfId="0" applyFont="1" applyBorder="1" applyAlignment="1"/>
    <xf numFmtId="1" fontId="0" fillId="0" borderId="6" xfId="0" applyNumberFormat="1" applyFont="1" applyBorder="1" applyAlignment="1"/>
    <xf numFmtId="1" fontId="0" fillId="0" borderId="9"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10" xfId="0" applyNumberFormat="1" applyFont="1" applyBorder="1" applyAlignment="1"/>
    <xf numFmtId="0" fontId="0" fillId="0" borderId="2" xfId="0" applyFont="1" applyBorder="1" applyAlignment="1">
      <alignment horizontal="left"/>
    </xf>
    <xf numFmtId="0" fontId="0" fillId="0" borderId="6" xfId="0" applyFont="1" applyBorder="1" applyAlignment="1">
      <alignment horizontal="left"/>
    </xf>
    <xf numFmtId="0" fontId="1" fillId="0" borderId="0" xfId="0" applyFont="1" applyAlignment="1"/>
    <xf numFmtId="1" fontId="0" fillId="0" borderId="0" xfId="0" applyNumberFormat="1" applyFont="1" applyAlignment="1"/>
    <xf numFmtId="9" fontId="0" fillId="0" borderId="0" xfId="1" applyFont="1" applyAlignment="1"/>
    <xf numFmtId="10" fontId="0" fillId="0" borderId="0" xfId="1" applyNumberFormat="1" applyFont="1" applyAlignment="1"/>
    <xf numFmtId="10" fontId="0" fillId="0" borderId="3" xfId="0" applyNumberFormat="1" applyFont="1" applyBorder="1" applyAlignment="1"/>
    <xf numFmtId="10" fontId="0" fillId="0" borderId="10" xfId="0" applyNumberFormat="1" applyFont="1" applyBorder="1" applyAlignment="1"/>
    <xf numFmtId="10" fontId="0" fillId="0" borderId="4" xfId="0" applyNumberFormat="1" applyFont="1" applyBorder="1" applyAlignment="1"/>
    <xf numFmtId="0" fontId="0" fillId="0" borderId="0" xfId="0" applyFont="1" applyBorder="1" applyAlignment="1"/>
    <xf numFmtId="0" fontId="0" fillId="0" borderId="0" xfId="0" applyNumberFormat="1" applyFont="1" applyBorder="1" applyAlignment="1"/>
    <xf numFmtId="0" fontId="0" fillId="2" borderId="0" xfId="0" applyFont="1" applyFill="1" applyAlignment="1"/>
    <xf numFmtId="164" fontId="0" fillId="0" borderId="7" xfId="0" applyNumberFormat="1" applyFont="1" applyBorder="1" applyAlignment="1"/>
    <xf numFmtId="164" fontId="0" fillId="0" borderId="0" xfId="0" applyNumberFormat="1" applyFont="1" applyAlignment="1"/>
  </cellXfs>
  <cellStyles count="2">
    <cellStyle name="Normal" xfId="0" builtinId="0"/>
    <cellStyle name="Percent" xfId="1" builtinId="5"/>
  </cellStyles>
  <dxfs count="17">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64" formatCode="0.0"/>
    </dxf>
    <dxf>
      <numFmt numFmtId="1"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16"/>
      <tableStyleElement type="firstRowStripe" dxfId="15"/>
      <tableStyleElement type="secondRowStripe" dxfId="14"/>
    </tableStyle>
  </tableStyles>
  <colors>
    <mruColors>
      <color rgb="FFB85410"/>
      <color rgb="FFEF8B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5" Type="http://schemas.openxmlformats.org/officeDocument/2006/relationships/connections" Target="connections.xml"/><Relationship Id="rId2" Type="http://schemas.openxmlformats.org/officeDocument/2006/relationships/worksheet" Target="worksheets/sheet2.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theme" Target="theme/theme1.xml"/><Relationship Id="rId5" Type="http://schemas.openxmlformats.org/officeDocument/2006/relationships/worksheet" Target="worksheets/sheet5.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7" Type="http://schemas.openxmlformats.org/officeDocument/2006/relationships/sharedStrings" Target="sharedStrings.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DATA_Excel.xlsx]Employees by Gender!PivotTable3</c:name>
    <c:fmtId val="15"/>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2"/>
          </a:solidFill>
          <a:ln w="19050">
            <a:solidFill>
              <a:schemeClr val="lt1"/>
            </a:solidFill>
          </a:ln>
          <a:effectLst/>
        </c:spPr>
      </c:pivotFmt>
      <c:pivotFmt>
        <c:idx val="19"/>
        <c:marker>
          <c:symbol val="none"/>
        </c:marker>
        <c:dLbl>
          <c:idx val="0"/>
          <c:delete val="1"/>
          <c:extLst>
            <c:ext xmlns:c15="http://schemas.microsoft.com/office/drawing/2012/chart" uri="{CE6537A1-D6FC-4f65-9D91-7224C49458BB}"/>
          </c:extLst>
        </c:dLbl>
      </c:pivotFmt>
      <c:pivotFmt>
        <c:idx val="20"/>
        <c:spPr>
          <a:solidFill>
            <a:schemeClr val="accent1"/>
          </a:solidFill>
          <a:ln w="19050">
            <a:solidFill>
              <a:schemeClr val="lt1"/>
            </a:solidFill>
          </a:ln>
          <a:effectLst/>
        </c:spPr>
      </c:pivotFmt>
      <c:pivotFmt>
        <c:idx val="21"/>
        <c:spPr>
          <a:solidFill>
            <a:schemeClr val="accent2"/>
          </a:solidFill>
          <a:ln w="19050">
            <a:solidFill>
              <a:schemeClr val="lt1"/>
            </a:solidFill>
          </a:ln>
          <a:effectLst/>
        </c:spPr>
      </c:pivotFmt>
      <c:pivotFmt>
        <c:idx val="22"/>
        <c:spPr>
          <a:ln>
            <a:noFill/>
          </a:ln>
        </c:spPr>
        <c:marker>
          <c:symbol val="none"/>
        </c:marker>
        <c:dLbl>
          <c:idx val="0"/>
          <c:delete val="1"/>
          <c:extLst>
            <c:ext xmlns:c15="http://schemas.microsoft.com/office/drawing/2012/chart" uri="{CE6537A1-D6FC-4f65-9D91-7224C49458BB}"/>
          </c:extLst>
        </c:dLbl>
      </c:pivotFmt>
      <c:pivotFmt>
        <c:idx val="23"/>
        <c:spPr>
          <a:solidFill>
            <a:schemeClr val="accent2">
              <a:lumMod val="75000"/>
            </a:schemeClr>
          </a:solidFill>
          <a:ln w="19050">
            <a:noFill/>
          </a:ln>
          <a:effectLst/>
        </c:spPr>
      </c:pivotFmt>
      <c:pivotFmt>
        <c:idx val="24"/>
        <c:spPr>
          <a:solidFill>
            <a:schemeClr val="bg1">
              <a:lumMod val="95000"/>
            </a:schemeClr>
          </a:solidFill>
          <a:ln w="19050">
            <a:noFill/>
          </a:ln>
          <a:effectLst/>
        </c:spPr>
      </c:pivotFmt>
    </c:pivotFmts>
    <c:plotArea>
      <c:layout>
        <c:manualLayout>
          <c:layoutTarget val="inner"/>
          <c:xMode val="edge"/>
          <c:yMode val="edge"/>
          <c:x val="0.10631275762126552"/>
          <c:y val="0.10289075306489319"/>
          <c:w val="0.53286982428861529"/>
          <c:h val="0.89710924693510674"/>
        </c:manualLayout>
      </c:layout>
      <c:doughnutChart>
        <c:varyColors val="1"/>
        <c:ser>
          <c:idx val="0"/>
          <c:order val="0"/>
          <c:tx>
            <c:strRef>
              <c:f>'Employees by Gender'!$B$3</c:f>
              <c:strCache>
                <c:ptCount val="1"/>
                <c:pt idx="0">
                  <c:v>Total</c:v>
                </c:pt>
              </c:strCache>
            </c:strRef>
          </c:tx>
          <c:spPr>
            <a:ln>
              <a:noFill/>
            </a:ln>
          </c:spPr>
          <c:dPt>
            <c:idx val="0"/>
            <c:bubble3D val="0"/>
            <c:spPr>
              <a:solidFill>
                <a:schemeClr val="accent2">
                  <a:lumMod val="75000"/>
                </a:schemeClr>
              </a:solidFill>
              <a:ln w="19050">
                <a:noFill/>
              </a:ln>
              <a:effectLst/>
            </c:spPr>
            <c:extLst>
              <c:ext xmlns:c16="http://schemas.microsoft.com/office/drawing/2014/chart" uri="{C3380CC4-5D6E-409C-BE32-E72D297353CC}">
                <c16:uniqueId val="{00000001-EB74-402A-BD60-56FF2B3409CE}"/>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EB74-402A-BD60-56FF2B3409CE}"/>
              </c:ext>
            </c:extLst>
          </c:dPt>
          <c:cat>
            <c:strRef>
              <c:f>'Employees by Gender'!$A$4:$A$7</c:f>
              <c:strCache>
                <c:ptCount val="3"/>
                <c:pt idx="0">
                  <c:v>Female</c:v>
                </c:pt>
                <c:pt idx="1">
                  <c:v>Male</c:v>
                </c:pt>
                <c:pt idx="2">
                  <c:v>(blank)</c:v>
                </c:pt>
              </c:strCache>
            </c:strRef>
          </c:cat>
          <c:val>
            <c:numRef>
              <c:f>'Employees by Gender'!$B$4:$B$7</c:f>
              <c:numCache>
                <c:formatCode>General</c:formatCode>
                <c:ptCount val="3"/>
                <c:pt idx="0">
                  <c:v>588</c:v>
                </c:pt>
                <c:pt idx="1">
                  <c:v>882</c:v>
                </c:pt>
              </c:numCache>
            </c:numRef>
          </c:val>
          <c:extLst>
            <c:ext xmlns:c16="http://schemas.microsoft.com/office/drawing/2014/chart" uri="{C3380CC4-5D6E-409C-BE32-E72D297353CC}">
              <c16:uniqueId val="{00000004-EB74-402A-BD60-56FF2B3409CE}"/>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DATA_Excel.xlsx]Employees by Gender!PivotTable3</c:name>
    <c:fmtId val="17"/>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2"/>
          </a:solidFill>
          <a:ln w="19050">
            <a:solidFill>
              <a:schemeClr val="lt1"/>
            </a:solidFill>
          </a:ln>
          <a:effectLst/>
        </c:spPr>
      </c:pivotFmt>
      <c:pivotFmt>
        <c:idx val="19"/>
        <c:spPr>
          <a:ln>
            <a:noFill/>
          </a:ln>
        </c:spPr>
        <c:marker>
          <c:symbol val="none"/>
        </c:marker>
        <c:dLbl>
          <c:idx val="0"/>
          <c:delete val="1"/>
          <c:extLst>
            <c:ext xmlns:c15="http://schemas.microsoft.com/office/drawing/2012/chart" uri="{CE6537A1-D6FC-4f65-9D91-7224C49458BB}"/>
          </c:extLst>
        </c:dLbl>
      </c:pivotFmt>
      <c:pivotFmt>
        <c:idx val="20"/>
        <c:spPr>
          <a:solidFill>
            <a:schemeClr val="bg1">
              <a:lumMod val="95000"/>
            </a:schemeClr>
          </a:solidFill>
          <a:ln w="19050">
            <a:noFill/>
          </a:ln>
          <a:effectLst/>
        </c:spPr>
      </c:pivotFmt>
      <c:pivotFmt>
        <c:idx val="21"/>
        <c:spPr>
          <a:solidFill>
            <a:schemeClr val="accent1"/>
          </a:solidFill>
          <a:ln w="19050">
            <a:noFill/>
          </a:ln>
          <a:effectLst/>
        </c:spPr>
      </c:pivotFmt>
    </c:pivotFmts>
    <c:plotArea>
      <c:layout>
        <c:manualLayout>
          <c:layoutTarget val="inner"/>
          <c:xMode val="edge"/>
          <c:yMode val="edge"/>
          <c:x val="0.23065278872007108"/>
          <c:y val="0.12537390051038036"/>
          <c:w val="0.62883526035990522"/>
          <c:h val="0.87462609948961967"/>
        </c:manualLayout>
      </c:layout>
      <c:doughnutChart>
        <c:varyColors val="1"/>
        <c:ser>
          <c:idx val="0"/>
          <c:order val="0"/>
          <c:tx>
            <c:strRef>
              <c:f>'Employees by Gender'!$B$3</c:f>
              <c:strCache>
                <c:ptCount val="1"/>
                <c:pt idx="0">
                  <c:v>Total</c:v>
                </c:pt>
              </c:strCache>
            </c:strRef>
          </c:tx>
          <c:spPr>
            <a:ln>
              <a:noFill/>
            </a:ln>
          </c:spPr>
          <c:dPt>
            <c:idx val="0"/>
            <c:bubble3D val="0"/>
            <c:spPr>
              <a:solidFill>
                <a:schemeClr val="bg1">
                  <a:lumMod val="95000"/>
                </a:schemeClr>
              </a:solidFill>
              <a:ln w="19050">
                <a:noFill/>
              </a:ln>
              <a:effectLst/>
            </c:spPr>
            <c:extLst>
              <c:ext xmlns:c16="http://schemas.microsoft.com/office/drawing/2014/chart" uri="{C3380CC4-5D6E-409C-BE32-E72D297353CC}">
                <c16:uniqueId val="{00000001-CD38-46B1-AC15-0FD8B7A4B247}"/>
              </c:ext>
            </c:extLst>
          </c:dPt>
          <c:dPt>
            <c:idx val="1"/>
            <c:bubble3D val="0"/>
            <c:spPr>
              <a:solidFill>
                <a:schemeClr val="accent1"/>
              </a:solidFill>
              <a:ln w="19050">
                <a:noFill/>
              </a:ln>
              <a:effectLst/>
            </c:spPr>
            <c:extLst>
              <c:ext xmlns:c16="http://schemas.microsoft.com/office/drawing/2014/chart" uri="{C3380CC4-5D6E-409C-BE32-E72D297353CC}">
                <c16:uniqueId val="{00000003-CD38-46B1-AC15-0FD8B7A4B247}"/>
              </c:ext>
            </c:extLst>
          </c:dPt>
          <c:cat>
            <c:strRef>
              <c:f>'Employees by Gender'!$A$4:$A$7</c:f>
              <c:strCache>
                <c:ptCount val="3"/>
                <c:pt idx="0">
                  <c:v>Female</c:v>
                </c:pt>
                <c:pt idx="1">
                  <c:v>Male</c:v>
                </c:pt>
                <c:pt idx="2">
                  <c:v>(blank)</c:v>
                </c:pt>
              </c:strCache>
            </c:strRef>
          </c:cat>
          <c:val>
            <c:numRef>
              <c:f>'Employees by Gender'!$B$4:$B$7</c:f>
              <c:numCache>
                <c:formatCode>General</c:formatCode>
                <c:ptCount val="3"/>
                <c:pt idx="0">
                  <c:v>588</c:v>
                </c:pt>
                <c:pt idx="1">
                  <c:v>882</c:v>
                </c:pt>
              </c:numCache>
            </c:numRef>
          </c:val>
          <c:extLst>
            <c:ext xmlns:c16="http://schemas.microsoft.com/office/drawing/2014/chart" uri="{C3380CC4-5D6E-409C-BE32-E72D297353CC}">
              <c16:uniqueId val="{00000004-CD38-46B1-AC15-0FD8B7A4B247}"/>
            </c:ext>
          </c:extLst>
        </c:ser>
        <c:dLbls>
          <c:showLegendKey val="0"/>
          <c:showVal val="0"/>
          <c:showCatName val="0"/>
          <c:showSerName val="0"/>
          <c:showPercent val="0"/>
          <c:showBubbleSize val="0"/>
          <c:showLeaderLines val="1"/>
        </c:dLbls>
        <c:firstSliceAng val="0"/>
        <c:holeSize val="65"/>
      </c:doughnut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Education'!$A$4:$A$10</c:f>
              <c:strCache>
                <c:ptCount val="6"/>
                <c:pt idx="0">
                  <c:v>(blank)</c:v>
                </c:pt>
                <c:pt idx="1">
                  <c:v>Doctoral Degree</c:v>
                </c:pt>
                <c:pt idx="2">
                  <c:v>High School</c:v>
                </c:pt>
                <c:pt idx="3">
                  <c:v>Associates Degree</c:v>
                </c:pt>
                <c:pt idx="4">
                  <c:v>Master's Degree</c:v>
                </c:pt>
                <c:pt idx="5">
                  <c:v>Bachelor's Degree</c:v>
                </c:pt>
              </c:strCache>
            </c:strRef>
          </c:cat>
          <c:val>
            <c:numRef>
              <c:f>'Attrition by Education'!$B$4:$B$10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AE29-4E33-B847-A2C946B8C061}"/>
            </c:ext>
          </c:extLst>
        </c:ser>
        <c:dLbls>
          <c:dLblPos val="outEnd"/>
          <c:showLegendKey val="0"/>
          <c:showVal val="1"/>
          <c:showCatName val="0"/>
          <c:showSerName val="0"/>
          <c:showPercent val="0"/>
          <c:showBubbleSize val="0"/>
        </c:dLbls>
        <c:gapWidth val="127"/>
        <c:axId val="833867311"/>
        <c:axId val="833866895"/>
      </c:barChart>
      <c:catAx>
        <c:axId val="8338673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66895"/>
        <c:crosses val="autoZero"/>
        <c:auto val="1"/>
        <c:lblAlgn val="ctr"/>
        <c:lblOffset val="100"/>
        <c:noMultiLvlLbl val="0"/>
      </c:catAx>
      <c:valAx>
        <c:axId val="833866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6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Department!PivotTable5</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62200934269498"/>
          <c:y val="0.18014692976468616"/>
          <c:w val="0.53579995641339051"/>
          <c:h val="0.68924179248852291"/>
        </c:manualLayout>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A8-4B35-B909-4385895F6D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A8-4B35-B909-4385895F6D55}"/>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ADA8-4B35-B909-4385895F6D5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8-ADA8-4B35-B909-4385895F6D55}"/>
              </c:ext>
            </c:extLst>
          </c:dPt>
          <c:dLbls>
            <c:dLbl>
              <c:idx val="3"/>
              <c:delete val="1"/>
              <c:extLst>
                <c:ext xmlns:c15="http://schemas.microsoft.com/office/drawing/2012/chart" uri="{CE6537A1-D6FC-4f65-9D91-7224C49458BB}"/>
                <c:ext xmlns:c16="http://schemas.microsoft.com/office/drawing/2014/chart" uri="{C3380CC4-5D6E-409C-BE32-E72D297353CC}">
                  <c16:uniqueId val="{00000008-ADA8-4B35-B909-4385895F6D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Department'!$A$4:$A$8</c:f>
              <c:strCache>
                <c:ptCount val="4"/>
                <c:pt idx="0">
                  <c:v>HR</c:v>
                </c:pt>
                <c:pt idx="1">
                  <c:v>R&amp;D</c:v>
                </c:pt>
                <c:pt idx="2">
                  <c:v>Sales</c:v>
                </c:pt>
                <c:pt idx="3">
                  <c:v>(blank)</c:v>
                </c:pt>
              </c:strCache>
            </c:strRef>
          </c:cat>
          <c:val>
            <c:numRef>
              <c:f>'Attrition by Department'!$B$4:$B$8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6-ADA8-4B35-B909-4385895F6D5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7C45-4894-96FB-A4BACAC202B2}"/>
            </c:ext>
          </c:extLst>
        </c:ser>
        <c:dLbls>
          <c:dLblPos val="outEnd"/>
          <c:showLegendKey val="0"/>
          <c:showVal val="1"/>
          <c:showCatName val="0"/>
          <c:showSerName val="0"/>
          <c:showPercent val="0"/>
          <c:showBubbleSize val="0"/>
        </c:dLbls>
        <c:gapWidth val="219"/>
        <c:overlap val="-27"/>
        <c:axId val="518764207"/>
        <c:axId val="518764623"/>
      </c:barChart>
      <c:catAx>
        <c:axId val="51876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764623"/>
        <c:crosses val="autoZero"/>
        <c:auto val="1"/>
        <c:lblAlgn val="ctr"/>
        <c:lblOffset val="100"/>
        <c:noMultiLvlLbl val="0"/>
      </c:catAx>
      <c:valAx>
        <c:axId val="518764623"/>
        <c:scaling>
          <c:orientation val="minMax"/>
        </c:scaling>
        <c:delete val="1"/>
        <c:axPos val="l"/>
        <c:numFmt formatCode="General" sourceLinked="1"/>
        <c:majorTickMark val="none"/>
        <c:minorTickMark val="none"/>
        <c:tickLblPos val="nextTo"/>
        <c:crossAx val="51876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7964023396476004"/>
          <c:y val="0"/>
          <c:w val="0.29940149010283645"/>
          <c:h val="0.70422561452756827"/>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91A3-409D-AB69-0F37E7BED6C3}"/>
              </c:ext>
            </c:extLst>
          </c:dPt>
          <c:dPt>
            <c:idx val="1"/>
            <c:bubble3D val="0"/>
            <c:spPr>
              <a:solidFill>
                <a:schemeClr val="bg1"/>
              </a:solidFill>
              <a:ln w="19050">
                <a:noFill/>
              </a:ln>
              <a:effectLst/>
            </c:spPr>
            <c:extLst>
              <c:ext xmlns:c16="http://schemas.microsoft.com/office/drawing/2014/chart" uri="{C3380CC4-5D6E-409C-BE32-E72D297353CC}">
                <c16:uniqueId val="{00000003-91A3-409D-AB69-0F37E7BED6C3}"/>
              </c:ext>
            </c:extLst>
          </c:dPt>
          <c:val>
            <c:numRef>
              <c:f>KPIs!$C$10:$C$11</c:f>
              <c:numCache>
                <c:formatCode>General</c:formatCode>
                <c:ptCount val="2"/>
                <c:pt idx="0">
                  <c:v>0.65663265306122454</c:v>
                </c:pt>
                <c:pt idx="1">
                  <c:v>0.34336734693877546</c:v>
                </c:pt>
              </c:numCache>
            </c:numRef>
          </c:val>
          <c:extLst>
            <c:ext xmlns:c16="http://schemas.microsoft.com/office/drawing/2014/chart" uri="{C3380CC4-5D6E-409C-BE32-E72D297353CC}">
              <c16:uniqueId val="{00000004-91A3-409D-AB69-0F37E7BED6C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89-4DF7-BEFC-59665C1BF3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B89-4DF7-BEFC-59665C1BF3CF}"/>
              </c:ext>
            </c:extLst>
          </c:dPt>
          <c:val>
            <c:numRef>
              <c:f>KPIs!$C$10:$C$11</c:f>
              <c:numCache>
                <c:formatCode>General</c:formatCode>
                <c:ptCount val="2"/>
                <c:pt idx="0">
                  <c:v>0.65663265306122454</c:v>
                </c:pt>
                <c:pt idx="1">
                  <c:v>0.34336734693877546</c:v>
                </c:pt>
              </c:numCache>
            </c:numRef>
          </c:val>
          <c:extLst>
            <c:ext xmlns:c16="http://schemas.microsoft.com/office/drawing/2014/chart" uri="{C3380CC4-5D6E-409C-BE32-E72D297353CC}">
              <c16:uniqueId val="{00000000-CEB2-4823-9CE9-E6D5D7B40DE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DATA_Excel.xlsx]Employees by Gender!PivotTable3</c:name>
    <c:fmtId val="0"/>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
        <c:idx val="16"/>
        <c:marker>
          <c:symbol val="none"/>
        </c:marker>
        <c:dLbl>
          <c:idx val="0"/>
          <c:delete val="1"/>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2"/>
          </a:solidFill>
          <a:ln w="19050">
            <a:solidFill>
              <a:schemeClr val="lt1"/>
            </a:solidFill>
          </a:ln>
          <a:effectLst/>
        </c:spPr>
      </c:pivotFmt>
    </c:pivotFmts>
    <c:plotArea>
      <c:layout/>
      <c:doughnutChart>
        <c:varyColors val="1"/>
        <c:ser>
          <c:idx val="0"/>
          <c:order val="0"/>
          <c:tx>
            <c:strRef>
              <c:f>'Employees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254A-4BEE-B4F6-0089D9E599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C-254A-4BEE-B4F6-0089D9E599D8}"/>
              </c:ext>
            </c:extLst>
          </c:dPt>
          <c:cat>
            <c:strRef>
              <c:f>'Employees by Gender'!$A$4:$A$7</c:f>
              <c:strCache>
                <c:ptCount val="3"/>
                <c:pt idx="0">
                  <c:v>Female</c:v>
                </c:pt>
                <c:pt idx="1">
                  <c:v>Male</c:v>
                </c:pt>
                <c:pt idx="2">
                  <c:v>(blank)</c:v>
                </c:pt>
              </c:strCache>
            </c:strRef>
          </c:cat>
          <c:val>
            <c:numRef>
              <c:f>'Employees by Gender'!$B$4:$B$7</c:f>
              <c:numCache>
                <c:formatCode>General</c:formatCode>
                <c:ptCount val="3"/>
                <c:pt idx="0">
                  <c:v>588</c:v>
                </c:pt>
                <c:pt idx="1">
                  <c:v>882</c:v>
                </c:pt>
              </c:numCache>
            </c:numRef>
          </c:val>
          <c:extLst>
            <c:ext xmlns:c16="http://schemas.microsoft.com/office/drawing/2014/chart" uri="{C3380CC4-5D6E-409C-BE32-E72D297353CC}">
              <c16:uniqueId val="{0000000D-254A-4BEE-B4F6-0089D9E599D8}"/>
            </c:ext>
          </c:extLst>
        </c:ser>
        <c:dLbls>
          <c:showLegendKey val="0"/>
          <c:showVal val="0"/>
          <c:showCatName val="0"/>
          <c:showSerName val="0"/>
          <c:showPercent val="0"/>
          <c:showBubbleSize val="0"/>
          <c:showLeaderLines val="1"/>
        </c:dLbls>
        <c:firstSliceAng val="0"/>
        <c:holeSize val="75"/>
      </c:doughnutChart>
    </c:plotArea>
    <c:legend>
      <c:legendPos val="r"/>
      <c:overlay val="0"/>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DATA_Excel.xlsx]Employees by Gender!PivotTable3</c:name>
    <c:fmtId val="11"/>
  </c:pivotSource>
  <c:chart>
    <c:autoTitleDeleted val="1"/>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delete val="1"/>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2"/>
          </a:solidFill>
          <a:ln w="19050">
            <a:solidFill>
              <a:schemeClr val="lt1"/>
            </a:solidFill>
          </a:ln>
          <a:effectLst/>
        </c:spPr>
      </c:pivotFmt>
      <c:pivotFmt>
        <c:idx val="10"/>
        <c:marker>
          <c:symbol val="none"/>
        </c:marker>
        <c:dLbl>
          <c:idx val="0"/>
          <c:delete val="1"/>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2"/>
          </a:solidFill>
          <a:ln w="19050">
            <a:solidFill>
              <a:schemeClr val="lt1"/>
            </a:solidFill>
          </a:ln>
          <a:effectLst/>
        </c:spPr>
      </c:pivotFmt>
      <c:pivotFmt>
        <c:idx val="13"/>
        <c:marker>
          <c:symbol val="none"/>
        </c:marker>
        <c:dLbl>
          <c:idx val="0"/>
          <c:delete val="1"/>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2"/>
          </a:solidFill>
          <a:ln w="19050">
            <a:solidFill>
              <a:schemeClr val="lt1"/>
            </a:solidFill>
          </a:ln>
          <a:effectLst/>
        </c:spPr>
      </c:pivotFmt>
    </c:pivotFmts>
    <c:plotArea>
      <c:layout/>
      <c:doughnutChart>
        <c:varyColors val="1"/>
        <c:ser>
          <c:idx val="0"/>
          <c:order val="0"/>
          <c:tx>
            <c:strRef>
              <c:f>'Employees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DB-47FE-A09F-43CD61488B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DB-47FE-A09F-43CD61488B72}"/>
              </c:ext>
            </c:extLst>
          </c:dPt>
          <c:cat>
            <c:strRef>
              <c:f>'Employees by Gender'!$A$4:$A$7</c:f>
              <c:strCache>
                <c:ptCount val="3"/>
                <c:pt idx="0">
                  <c:v>Female</c:v>
                </c:pt>
                <c:pt idx="1">
                  <c:v>Male</c:v>
                </c:pt>
                <c:pt idx="2">
                  <c:v>(blank)</c:v>
                </c:pt>
              </c:strCache>
            </c:strRef>
          </c:cat>
          <c:val>
            <c:numRef>
              <c:f>'Employees by Gender'!$B$4:$B$7</c:f>
              <c:numCache>
                <c:formatCode>General</c:formatCode>
                <c:ptCount val="3"/>
                <c:pt idx="0">
                  <c:v>588</c:v>
                </c:pt>
                <c:pt idx="1">
                  <c:v>882</c:v>
                </c:pt>
              </c:numCache>
            </c:numRef>
          </c:val>
          <c:extLst>
            <c:ext xmlns:c16="http://schemas.microsoft.com/office/drawing/2014/chart" uri="{C3380CC4-5D6E-409C-BE32-E72D297353CC}">
              <c16:uniqueId val="{00000004-0BDB-47FE-A09F-43CD61488B72}"/>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Department!PivotTable5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r>
              <a:rPr lang="en-US" baseline="0"/>
              <a:t> wise Attrition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'Attrition by 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CF-4DAB-9AC9-F453CD4147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CF-4DAB-9AC9-F453CD4147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CF-4DAB-9AC9-F453CD41474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6CF-4DAB-9AC9-F453CD41474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Department'!$A$4:$A$8</c:f>
              <c:strCache>
                <c:ptCount val="4"/>
                <c:pt idx="0">
                  <c:v>HR</c:v>
                </c:pt>
                <c:pt idx="1">
                  <c:v>R&amp;D</c:v>
                </c:pt>
                <c:pt idx="2">
                  <c:v>Sales</c:v>
                </c:pt>
                <c:pt idx="3">
                  <c:v>(blank)</c:v>
                </c:pt>
              </c:strCache>
            </c:strRef>
          </c:cat>
          <c:val>
            <c:numRef>
              <c:f>'Attrition by Department'!$B$4:$B$8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1EB9-47CE-ADEC-EFC67E824FD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Under 25</c:v>
                </c:pt>
                <c:pt idx="1">
                  <c:v>25 - 34</c:v>
                </c:pt>
                <c:pt idx="2">
                  <c:v>35 - 44</c:v>
                </c:pt>
                <c:pt idx="3">
                  <c:v>45 - 54</c:v>
                </c:pt>
                <c:pt idx="4">
                  <c:v>Over 55</c:v>
                </c:pt>
              </c:strCache>
            </c:strRef>
          </c:cat>
          <c:val>
            <c:numRef>
              <c:f>'Attrition by Age Group'!$B$4:$B$9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9543-4E5C-A4E2-758B6AC8FAC3}"/>
            </c:ext>
          </c:extLst>
        </c:ser>
        <c:dLbls>
          <c:showLegendKey val="0"/>
          <c:showVal val="0"/>
          <c:showCatName val="0"/>
          <c:showSerName val="0"/>
          <c:showPercent val="0"/>
          <c:showBubbleSize val="0"/>
        </c:dLbls>
        <c:gapWidth val="219"/>
        <c:overlap val="-27"/>
        <c:axId val="518764207"/>
        <c:axId val="518764623"/>
      </c:barChart>
      <c:catAx>
        <c:axId val="51876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764623"/>
        <c:crosses val="autoZero"/>
        <c:auto val="1"/>
        <c:lblAlgn val="ctr"/>
        <c:lblOffset val="100"/>
        <c:noMultiLvlLbl val="0"/>
      </c:catAx>
      <c:valAx>
        <c:axId val="518764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76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Education!PivotTable8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Education'!$A$4:$A$10</c:f>
              <c:strCache>
                <c:ptCount val="6"/>
                <c:pt idx="0">
                  <c:v>(blank)</c:v>
                </c:pt>
                <c:pt idx="1">
                  <c:v>Doctoral Degree</c:v>
                </c:pt>
                <c:pt idx="2">
                  <c:v>High School</c:v>
                </c:pt>
                <c:pt idx="3">
                  <c:v>Associates Degree</c:v>
                </c:pt>
                <c:pt idx="4">
                  <c:v>Master's Degree</c:v>
                </c:pt>
                <c:pt idx="5">
                  <c:v>Bachelor's Degree</c:v>
                </c:pt>
              </c:strCache>
            </c:strRef>
          </c:cat>
          <c:val>
            <c:numRef>
              <c:f>'Attrition by Education'!$B$4:$B$10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B80F-4A33-BE19-E33339D39D24}"/>
            </c:ext>
          </c:extLst>
        </c:ser>
        <c:dLbls>
          <c:dLblPos val="outEnd"/>
          <c:showLegendKey val="0"/>
          <c:showVal val="1"/>
          <c:showCatName val="0"/>
          <c:showSerName val="0"/>
          <c:showPercent val="0"/>
          <c:showBubbleSize val="0"/>
        </c:dLbls>
        <c:gapWidth val="182"/>
        <c:axId val="833867311"/>
        <c:axId val="833866895"/>
      </c:barChart>
      <c:catAx>
        <c:axId val="833867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66895"/>
        <c:crosses val="autoZero"/>
        <c:auto val="1"/>
        <c:lblAlgn val="ctr"/>
        <c:lblOffset val="100"/>
        <c:noMultiLvlLbl val="0"/>
      </c:catAx>
      <c:valAx>
        <c:axId val="8338668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86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treemap" uniqueId="{F739FD0B-2B90-460B-9D8E-51C5E887AE19}">
          <cx:tx>
            <cx:txData>
              <cx:f>_xlchart.v1.3</cx:f>
              <cx:v>Attrition Count</cx:v>
            </cx:txData>
          </cx:tx>
          <cx:spPr>
            <a:ln>
              <a:noFill/>
            </a:ln>
          </cx:spPr>
          <cx:dataLabels>
            <cx:txPr>
              <a:bodyPr spcFirstLastPara="1" vertOverflow="ellipsis" horzOverflow="overflow" wrap="square" lIns="0" tIns="0" rIns="0" bIns="0" anchor="ctr" anchorCtr="1"/>
              <a:lstStyle/>
              <a:p>
                <a:pPr algn="ctr" rtl="0">
                  <a:defRPr b="0"/>
                </a:pPr>
                <a:endParaRPr lang="en-US" sz="900" b="0" i="0" u="none" strike="noStrike" baseline="0">
                  <a:solidFill>
                    <a:srgbClr val="FFFFFF"/>
                  </a:solidFill>
                  <a:latin typeface="Calibri"/>
                  <a:cs typeface="Calibri"/>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noFill/>
            <a:ln>
              <a:noFill/>
            </a:ln>
          </cx:spPr>
        </cx:plotSurface>
        <cx:series layoutId="funnel" uniqueId="{3B6B6E74-8EB4-4237-8D7B-E84F279B5321}">
          <cx:spPr>
            <a:solidFill>
              <a:schemeClr val="accent2">
                <a:lumMod val="75000"/>
              </a:schemeClr>
            </a:solidFill>
          </cx:spPr>
          <cx:dataLabels>
            <cx:visibility seriesName="0" categoryName="0" value="1"/>
          </cx:dataLabels>
          <cx:dataId val="0"/>
        </cx:series>
      </cx:plotAreaRegion>
      <cx:axis id="0">
        <cx:catScaling gapWidth="0.0599999987"/>
        <cx:tickLabels/>
        <cx:spPr>
          <a:ln>
            <a:noFill/>
          </a:ln>
        </cx:sp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F739FD0B-2B90-460B-9D8E-51C5E887AE19}">
          <cx:tx>
            <cx:txData>
              <cx:f>_xlchart.v1.6</cx:f>
              <cx:v>Attrition Count</cx:v>
            </cx:txData>
          </cx:tx>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plotSurface>
          <cx:spPr>
            <a:noFill/>
            <a:ln>
              <a:noFill/>
            </a:ln>
          </cx:spPr>
        </cx:plotSurface>
        <cx:series layoutId="funnel" uniqueId="{3B6B6E74-8EB4-4237-8D7B-E84F279B5321}">
          <cx:dataLabels>
            <cx:visibility seriesName="0" categoryName="0" value="1"/>
          </cx:dataLabels>
          <cx:dataId val="0"/>
        </cx:series>
      </cx:plotAreaRegion>
      <cx:axis id="0">
        <cx:catScaling gapWidth="0.0599999987"/>
        <cx:tickLabels/>
        <cx:spPr>
          <a:ln>
            <a:noFill/>
          </a:ln>
        </cx:sp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13" Type="http://schemas.openxmlformats.org/officeDocument/2006/relationships/image" Target="../media/image5.png"/><Relationship Id="rId3" Type="http://schemas.openxmlformats.org/officeDocument/2006/relationships/image" Target="../media/image1.png"/><Relationship Id="rId7" Type="http://schemas.openxmlformats.org/officeDocument/2006/relationships/chart" Target="../charts/chart3.xml"/><Relationship Id="rId12"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svg"/><Relationship Id="rId11" Type="http://schemas.microsoft.com/office/2014/relationships/chartEx" Target="../charts/chartEx2.xml"/><Relationship Id="rId5" Type="http://schemas.openxmlformats.org/officeDocument/2006/relationships/image" Target="../media/image3.png"/><Relationship Id="rId10" Type="http://schemas.openxmlformats.org/officeDocument/2006/relationships/chart" Target="../charts/chart5.xml"/><Relationship Id="rId4" Type="http://schemas.openxmlformats.org/officeDocument/2006/relationships/image" Target="../media/image2.sv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3" Type="http://schemas.openxmlformats.org/officeDocument/2006/relationships/image" Target="../media/image8.png"/><Relationship Id="rId7" Type="http://schemas.openxmlformats.org/officeDocument/2006/relationships/image" Target="../media/image5.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292099</xdr:colOff>
      <xdr:row>3</xdr:row>
      <xdr:rowOff>35355</xdr:rowOff>
    </xdr:from>
    <xdr:to>
      <xdr:col>4</xdr:col>
      <xdr:colOff>221850</xdr:colOff>
      <xdr:row>6</xdr:row>
      <xdr:rowOff>55337</xdr:rowOff>
    </xdr:to>
    <xdr:sp macro="" textlink="">
      <xdr:nvSpPr>
        <xdr:cNvPr id="2" name="Rectangle: Rounded Corners 1">
          <a:extLst>
            <a:ext uri="{FF2B5EF4-FFF2-40B4-BE49-F238E27FC236}">
              <a16:creationId xmlns:a16="http://schemas.microsoft.com/office/drawing/2014/main" id="{F05F3ECC-FEBE-4716-A8C3-61FFAF971803}"/>
            </a:ext>
          </a:extLst>
        </xdr:cNvPr>
        <xdr:cNvSpPr/>
      </xdr:nvSpPr>
      <xdr:spPr>
        <a:xfrm>
          <a:off x="292099" y="634069"/>
          <a:ext cx="2578608" cy="618697"/>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649112</xdr:colOff>
      <xdr:row>3</xdr:row>
      <xdr:rowOff>49892</xdr:rowOff>
    </xdr:from>
    <xdr:to>
      <xdr:col>3</xdr:col>
      <xdr:colOff>435429</xdr:colOff>
      <xdr:row>4</xdr:row>
      <xdr:rowOff>163286</xdr:rowOff>
    </xdr:to>
    <xdr:sp macro="" textlink="">
      <xdr:nvSpPr>
        <xdr:cNvPr id="3" name="TextBox 2">
          <a:extLst>
            <a:ext uri="{FF2B5EF4-FFF2-40B4-BE49-F238E27FC236}">
              <a16:creationId xmlns:a16="http://schemas.microsoft.com/office/drawing/2014/main" id="{09308680-38D3-4E89-82C4-F2E60120D14E}"/>
            </a:ext>
          </a:extLst>
        </xdr:cNvPr>
        <xdr:cNvSpPr txBox="1"/>
      </xdr:nvSpPr>
      <xdr:spPr>
        <a:xfrm>
          <a:off x="649112" y="648606"/>
          <a:ext cx="1772960" cy="312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Total</a:t>
          </a:r>
          <a:r>
            <a:rPr lang="en-US" sz="1400"/>
            <a:t> </a:t>
          </a:r>
          <a:r>
            <a:rPr lang="en-US" sz="1400">
              <a:latin typeface="Lato Black" panose="020F0A02020204030203" pitchFamily="34" charset="0"/>
            </a:rPr>
            <a:t>Employees</a:t>
          </a:r>
        </a:p>
      </xdr:txBody>
    </xdr:sp>
    <xdr:clientData/>
  </xdr:twoCellAnchor>
  <xdr:twoCellAnchor>
    <xdr:from>
      <xdr:col>1</xdr:col>
      <xdr:colOff>160665</xdr:colOff>
      <xdr:row>4</xdr:row>
      <xdr:rowOff>135770</xdr:rowOff>
    </xdr:from>
    <xdr:to>
      <xdr:col>3</xdr:col>
      <xdr:colOff>14615</xdr:colOff>
      <xdr:row>5</xdr:row>
      <xdr:rowOff>148470</xdr:rowOff>
    </xdr:to>
    <xdr:sp macro="" textlink="KPIs!A8">
      <xdr:nvSpPr>
        <xdr:cNvPr id="5" name="TextBox 4">
          <a:extLst>
            <a:ext uri="{FF2B5EF4-FFF2-40B4-BE49-F238E27FC236}">
              <a16:creationId xmlns:a16="http://schemas.microsoft.com/office/drawing/2014/main" id="{1036F516-CEE3-4036-98FC-B48006C98313}"/>
            </a:ext>
          </a:extLst>
        </xdr:cNvPr>
        <xdr:cNvSpPr txBox="1"/>
      </xdr:nvSpPr>
      <xdr:spPr>
        <a:xfrm>
          <a:off x="822879" y="934056"/>
          <a:ext cx="1178379" cy="212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E6E73B14-6AD0-4672-B08F-FF22FFCD02DE}" type="TxLink">
            <a:rPr lang="en-US" sz="2000" b="1" i="0" u="none" strike="noStrike">
              <a:solidFill>
                <a:srgbClr val="000000"/>
              </a:solidFill>
              <a:latin typeface="Calibri"/>
              <a:cs typeface="Calibri"/>
            </a:rPr>
            <a:pPr/>
            <a:t>1470</a:t>
          </a:fld>
          <a:endParaRPr lang="en-US" sz="2000" b="1"/>
        </a:p>
      </xdr:txBody>
    </xdr:sp>
    <xdr:clientData/>
  </xdr:twoCellAnchor>
  <xdr:twoCellAnchor>
    <xdr:from>
      <xdr:col>4</xdr:col>
      <xdr:colOff>272219</xdr:colOff>
      <xdr:row>3</xdr:row>
      <xdr:rowOff>35581</xdr:rowOff>
    </xdr:from>
    <xdr:to>
      <xdr:col>8</xdr:col>
      <xdr:colOff>201970</xdr:colOff>
      <xdr:row>6</xdr:row>
      <xdr:rowOff>55337</xdr:rowOff>
    </xdr:to>
    <xdr:sp macro="" textlink="">
      <xdr:nvSpPr>
        <xdr:cNvPr id="6" name="Rectangle: Rounded Corners 5">
          <a:extLst>
            <a:ext uri="{FF2B5EF4-FFF2-40B4-BE49-F238E27FC236}">
              <a16:creationId xmlns:a16="http://schemas.microsoft.com/office/drawing/2014/main" id="{5EFD5AC5-54E3-4B34-8B60-D0047590B5DD}"/>
            </a:ext>
          </a:extLst>
        </xdr:cNvPr>
        <xdr:cNvSpPr/>
      </xdr:nvSpPr>
      <xdr:spPr>
        <a:xfrm>
          <a:off x="2921076" y="634295"/>
          <a:ext cx="2578608" cy="618471"/>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269540</xdr:colOff>
      <xdr:row>3</xdr:row>
      <xdr:rowOff>36286</xdr:rowOff>
    </xdr:from>
    <xdr:to>
      <xdr:col>12</xdr:col>
      <xdr:colOff>199291</xdr:colOff>
      <xdr:row>6</xdr:row>
      <xdr:rowOff>55337</xdr:rowOff>
    </xdr:to>
    <xdr:sp macro="" textlink="">
      <xdr:nvSpPr>
        <xdr:cNvPr id="7" name="Rectangle: Rounded Corners 6">
          <a:extLst>
            <a:ext uri="{FF2B5EF4-FFF2-40B4-BE49-F238E27FC236}">
              <a16:creationId xmlns:a16="http://schemas.microsoft.com/office/drawing/2014/main" id="{B724D22F-B664-451E-A0D7-8F20ABC9D5B6}"/>
            </a:ext>
          </a:extLst>
        </xdr:cNvPr>
        <xdr:cNvSpPr/>
      </xdr:nvSpPr>
      <xdr:spPr>
        <a:xfrm>
          <a:off x="5567254" y="635000"/>
          <a:ext cx="2578608" cy="617766"/>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12</xdr:col>
      <xdr:colOff>274823</xdr:colOff>
      <xdr:row>3</xdr:row>
      <xdr:rowOff>36286</xdr:rowOff>
    </xdr:from>
    <xdr:to>
      <xdr:col>16</xdr:col>
      <xdr:colOff>204573</xdr:colOff>
      <xdr:row>6</xdr:row>
      <xdr:rowOff>55337</xdr:rowOff>
    </xdr:to>
    <xdr:sp macro="" textlink="">
      <xdr:nvSpPr>
        <xdr:cNvPr id="8" name="Rectangle: Rounded Corners 7">
          <a:extLst>
            <a:ext uri="{FF2B5EF4-FFF2-40B4-BE49-F238E27FC236}">
              <a16:creationId xmlns:a16="http://schemas.microsoft.com/office/drawing/2014/main" id="{22A0ACD9-68BE-4901-8058-3EE755595FEF}"/>
            </a:ext>
          </a:extLst>
        </xdr:cNvPr>
        <xdr:cNvSpPr/>
      </xdr:nvSpPr>
      <xdr:spPr>
        <a:xfrm>
          <a:off x="8221394" y="635000"/>
          <a:ext cx="2578608" cy="617766"/>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264783</xdr:colOff>
      <xdr:row>3</xdr:row>
      <xdr:rowOff>36286</xdr:rowOff>
    </xdr:from>
    <xdr:to>
      <xdr:col>20</xdr:col>
      <xdr:colOff>194534</xdr:colOff>
      <xdr:row>6</xdr:row>
      <xdr:rowOff>55337</xdr:rowOff>
    </xdr:to>
    <xdr:sp macro="" textlink="">
      <xdr:nvSpPr>
        <xdr:cNvPr id="9" name="Rectangle: Rounded Corners 8">
          <a:extLst>
            <a:ext uri="{FF2B5EF4-FFF2-40B4-BE49-F238E27FC236}">
              <a16:creationId xmlns:a16="http://schemas.microsoft.com/office/drawing/2014/main" id="{7C13C6C0-EE1D-4ED4-B2DA-60AD531E4523}"/>
            </a:ext>
          </a:extLst>
        </xdr:cNvPr>
        <xdr:cNvSpPr/>
      </xdr:nvSpPr>
      <xdr:spPr>
        <a:xfrm>
          <a:off x="10860212" y="635000"/>
          <a:ext cx="2578608" cy="617766"/>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309339</xdr:colOff>
      <xdr:row>3</xdr:row>
      <xdr:rowOff>77106</xdr:rowOff>
    </xdr:from>
    <xdr:to>
      <xdr:col>7</xdr:col>
      <xdr:colOff>163288</xdr:colOff>
      <xdr:row>4</xdr:row>
      <xdr:rowOff>89806</xdr:rowOff>
    </xdr:to>
    <xdr:sp macro="" textlink="">
      <xdr:nvSpPr>
        <xdr:cNvPr id="10" name="TextBox 9">
          <a:extLst>
            <a:ext uri="{FF2B5EF4-FFF2-40B4-BE49-F238E27FC236}">
              <a16:creationId xmlns:a16="http://schemas.microsoft.com/office/drawing/2014/main" id="{152C4D6C-0FDA-41FE-BCC5-7DE21214467A}"/>
            </a:ext>
          </a:extLst>
        </xdr:cNvPr>
        <xdr:cNvSpPr txBox="1"/>
      </xdr:nvSpPr>
      <xdr:spPr>
        <a:xfrm>
          <a:off x="3620410" y="675820"/>
          <a:ext cx="1178378" cy="212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Attrition</a:t>
          </a:r>
        </a:p>
      </xdr:txBody>
    </xdr:sp>
    <xdr:clientData/>
  </xdr:twoCellAnchor>
  <xdr:twoCellAnchor>
    <xdr:from>
      <xdr:col>8</xdr:col>
      <xdr:colOff>482804</xdr:colOff>
      <xdr:row>3</xdr:row>
      <xdr:rowOff>40820</xdr:rowOff>
    </xdr:from>
    <xdr:to>
      <xdr:col>11</xdr:col>
      <xdr:colOff>254001</xdr:colOff>
      <xdr:row>4</xdr:row>
      <xdr:rowOff>103111</xdr:rowOff>
    </xdr:to>
    <xdr:sp macro="" textlink="">
      <xdr:nvSpPr>
        <xdr:cNvPr id="11" name="TextBox 10">
          <a:extLst>
            <a:ext uri="{FF2B5EF4-FFF2-40B4-BE49-F238E27FC236}">
              <a16:creationId xmlns:a16="http://schemas.microsoft.com/office/drawing/2014/main" id="{4F9E54D3-AEBF-4A07-AD05-D7F2D8ACAC03}"/>
            </a:ext>
          </a:extLst>
        </xdr:cNvPr>
        <xdr:cNvSpPr txBox="1"/>
      </xdr:nvSpPr>
      <xdr:spPr>
        <a:xfrm>
          <a:off x="5780518" y="639534"/>
          <a:ext cx="1757840" cy="261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Active</a:t>
          </a:r>
          <a:r>
            <a:rPr lang="en-US" sz="1400" baseline="0"/>
            <a:t> </a:t>
          </a:r>
          <a:r>
            <a:rPr lang="en-US" sz="1400" baseline="0">
              <a:latin typeface="Lato Black" panose="020F0A02020204030203" pitchFamily="34" charset="0"/>
            </a:rPr>
            <a:t>Employees</a:t>
          </a:r>
          <a:endParaRPr lang="en-US" sz="1400">
            <a:latin typeface="Lato Black" panose="020F0A02020204030203" pitchFamily="34" charset="0"/>
          </a:endParaRPr>
        </a:p>
      </xdr:txBody>
    </xdr:sp>
    <xdr:clientData/>
  </xdr:twoCellAnchor>
  <xdr:twoCellAnchor>
    <xdr:from>
      <xdr:col>12</xdr:col>
      <xdr:colOff>600026</xdr:colOff>
      <xdr:row>3</xdr:row>
      <xdr:rowOff>31749</xdr:rowOff>
    </xdr:from>
    <xdr:to>
      <xdr:col>15</xdr:col>
      <xdr:colOff>254000</xdr:colOff>
      <xdr:row>4</xdr:row>
      <xdr:rowOff>127049</xdr:rowOff>
    </xdr:to>
    <xdr:sp macro="" textlink="">
      <xdr:nvSpPr>
        <xdr:cNvPr id="12" name="TextBox 11">
          <a:extLst>
            <a:ext uri="{FF2B5EF4-FFF2-40B4-BE49-F238E27FC236}">
              <a16:creationId xmlns:a16="http://schemas.microsoft.com/office/drawing/2014/main" id="{95234916-3DBE-4242-8435-2E4A3411FEA1}"/>
            </a:ext>
          </a:extLst>
        </xdr:cNvPr>
        <xdr:cNvSpPr txBox="1"/>
      </xdr:nvSpPr>
      <xdr:spPr>
        <a:xfrm>
          <a:off x="8546597" y="630463"/>
          <a:ext cx="1640617" cy="294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Attrition</a:t>
          </a:r>
          <a:r>
            <a:rPr lang="en-US" sz="1400" baseline="0">
              <a:latin typeface="Lato Black" panose="020F0A02020204030203" pitchFamily="34" charset="0"/>
            </a:rPr>
            <a:t> Rate</a:t>
          </a:r>
          <a:endParaRPr lang="en-US" sz="1400">
            <a:latin typeface="Lato Black" panose="020F0A02020204030203" pitchFamily="34" charset="0"/>
          </a:endParaRPr>
        </a:p>
      </xdr:txBody>
    </xdr:sp>
    <xdr:clientData/>
  </xdr:twoCellAnchor>
  <xdr:twoCellAnchor>
    <xdr:from>
      <xdr:col>16</xdr:col>
      <xdr:colOff>548821</xdr:colOff>
      <xdr:row>3</xdr:row>
      <xdr:rowOff>31749</xdr:rowOff>
    </xdr:from>
    <xdr:to>
      <xdr:col>19</xdr:col>
      <xdr:colOff>480786</xdr:colOff>
      <xdr:row>4</xdr:row>
      <xdr:rowOff>172406</xdr:rowOff>
    </xdr:to>
    <xdr:sp macro="" textlink="">
      <xdr:nvSpPr>
        <xdr:cNvPr id="13" name="TextBox 12">
          <a:extLst>
            <a:ext uri="{FF2B5EF4-FFF2-40B4-BE49-F238E27FC236}">
              <a16:creationId xmlns:a16="http://schemas.microsoft.com/office/drawing/2014/main" id="{1A0411DE-7E62-44EB-A546-64E03F9ADDBF}"/>
            </a:ext>
          </a:extLst>
        </xdr:cNvPr>
        <xdr:cNvSpPr txBox="1"/>
      </xdr:nvSpPr>
      <xdr:spPr>
        <a:xfrm>
          <a:off x="11144250" y="630463"/>
          <a:ext cx="1918607" cy="340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400">
              <a:latin typeface="Lato Black" panose="020F0A02020204030203" pitchFamily="34" charset="0"/>
            </a:rPr>
            <a:t>Average Age</a:t>
          </a:r>
        </a:p>
      </xdr:txBody>
    </xdr:sp>
    <xdr:clientData/>
  </xdr:twoCellAnchor>
  <xdr:twoCellAnchor>
    <xdr:from>
      <xdr:col>17</xdr:col>
      <xdr:colOff>197152</xdr:colOff>
      <xdr:row>4</xdr:row>
      <xdr:rowOff>135770</xdr:rowOff>
    </xdr:from>
    <xdr:to>
      <xdr:col>19</xdr:col>
      <xdr:colOff>51102</xdr:colOff>
      <xdr:row>5</xdr:row>
      <xdr:rowOff>148470</xdr:rowOff>
    </xdr:to>
    <xdr:sp macro="" textlink="KPIs!E8">
      <xdr:nvSpPr>
        <xdr:cNvPr id="14" name="TextBox 13">
          <a:extLst>
            <a:ext uri="{FF2B5EF4-FFF2-40B4-BE49-F238E27FC236}">
              <a16:creationId xmlns:a16="http://schemas.microsoft.com/office/drawing/2014/main" id="{BA3EED4D-9159-469B-8316-FE53326DCB83}"/>
            </a:ext>
          </a:extLst>
        </xdr:cNvPr>
        <xdr:cNvSpPr txBox="1"/>
      </xdr:nvSpPr>
      <xdr:spPr>
        <a:xfrm>
          <a:off x="11454795" y="934056"/>
          <a:ext cx="1178378" cy="212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190DBE7F-3DD1-4F29-B818-0E75B4134B59}" type="TxLink">
            <a:rPr lang="en-US" sz="2000" b="1" i="0" u="none" strike="noStrike">
              <a:solidFill>
                <a:srgbClr val="000000"/>
              </a:solidFill>
              <a:latin typeface="Calibri"/>
              <a:cs typeface="Calibri"/>
            </a:rPr>
            <a:pPr/>
            <a:t>37</a:t>
          </a:fld>
          <a:endParaRPr lang="en-US" sz="2000" b="1"/>
        </a:p>
      </xdr:txBody>
    </xdr:sp>
    <xdr:clientData/>
  </xdr:twoCellAnchor>
  <xdr:twoCellAnchor>
    <xdr:from>
      <xdr:col>13</xdr:col>
      <xdr:colOff>216227</xdr:colOff>
      <xdr:row>4</xdr:row>
      <xdr:rowOff>135770</xdr:rowOff>
    </xdr:from>
    <xdr:to>
      <xdr:col>15</xdr:col>
      <xdr:colOff>70178</xdr:colOff>
      <xdr:row>5</xdr:row>
      <xdr:rowOff>148470</xdr:rowOff>
    </xdr:to>
    <xdr:sp macro="" textlink="KPIs!D8">
      <xdr:nvSpPr>
        <xdr:cNvPr id="15" name="TextBox 14">
          <a:extLst>
            <a:ext uri="{FF2B5EF4-FFF2-40B4-BE49-F238E27FC236}">
              <a16:creationId xmlns:a16="http://schemas.microsoft.com/office/drawing/2014/main" id="{EDFCD96B-FAB0-4C2B-8DB1-AF48CA936A2C}"/>
            </a:ext>
          </a:extLst>
        </xdr:cNvPr>
        <xdr:cNvSpPr txBox="1"/>
      </xdr:nvSpPr>
      <xdr:spPr>
        <a:xfrm>
          <a:off x="8825013" y="934056"/>
          <a:ext cx="1178379" cy="212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BA2E4015-596E-454A-82C1-EB02226CDB69}" type="TxLink">
            <a:rPr lang="en-US" sz="2000" b="1" i="0" u="none" strike="noStrike">
              <a:solidFill>
                <a:srgbClr val="000000"/>
              </a:solidFill>
              <a:latin typeface="Calibri"/>
              <a:cs typeface="Calibri"/>
            </a:rPr>
            <a:pPr/>
            <a:t>16.12%</a:t>
          </a:fld>
          <a:endParaRPr lang="en-US" sz="2000" b="1"/>
        </a:p>
      </xdr:txBody>
    </xdr:sp>
    <xdr:clientData/>
  </xdr:twoCellAnchor>
  <xdr:twoCellAnchor>
    <xdr:from>
      <xdr:col>9</xdr:col>
      <xdr:colOff>135517</xdr:colOff>
      <xdr:row>4</xdr:row>
      <xdr:rowOff>135770</xdr:rowOff>
    </xdr:from>
    <xdr:to>
      <xdr:col>10</xdr:col>
      <xdr:colOff>651681</xdr:colOff>
      <xdr:row>5</xdr:row>
      <xdr:rowOff>148470</xdr:rowOff>
    </xdr:to>
    <xdr:sp macro="" textlink="KPIs!C8">
      <xdr:nvSpPr>
        <xdr:cNvPr id="16" name="TextBox 15">
          <a:extLst>
            <a:ext uri="{FF2B5EF4-FFF2-40B4-BE49-F238E27FC236}">
              <a16:creationId xmlns:a16="http://schemas.microsoft.com/office/drawing/2014/main" id="{5B5FE70F-081E-4224-AB72-1481751C8E3D}"/>
            </a:ext>
          </a:extLst>
        </xdr:cNvPr>
        <xdr:cNvSpPr txBox="1"/>
      </xdr:nvSpPr>
      <xdr:spPr>
        <a:xfrm>
          <a:off x="6095446" y="934056"/>
          <a:ext cx="1178378" cy="2122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F52DCAF4-2E70-465F-9097-26DDD62F32E6}" type="TxLink">
            <a:rPr lang="en-US" sz="2000" b="1" i="0" u="none" strike="noStrike">
              <a:solidFill>
                <a:srgbClr val="000000"/>
              </a:solidFill>
              <a:latin typeface="Calibri"/>
              <a:cs typeface="Calibri"/>
            </a:rPr>
            <a:pPr/>
            <a:t>1233</a:t>
          </a:fld>
          <a:endParaRPr lang="en-US" sz="2000" b="1"/>
        </a:p>
      </xdr:txBody>
    </xdr:sp>
    <xdr:clientData/>
  </xdr:twoCellAnchor>
  <xdr:twoCellAnchor>
    <xdr:from>
      <xdr:col>5</xdr:col>
      <xdr:colOff>522591</xdr:colOff>
      <xdr:row>4</xdr:row>
      <xdr:rowOff>154971</xdr:rowOff>
    </xdr:from>
    <xdr:to>
      <xdr:col>6</xdr:col>
      <xdr:colOff>543756</xdr:colOff>
      <xdr:row>5</xdr:row>
      <xdr:rowOff>129269</xdr:rowOff>
    </xdr:to>
    <xdr:sp macro="" textlink="KPIs!B8">
      <xdr:nvSpPr>
        <xdr:cNvPr id="17" name="TextBox 16">
          <a:extLst>
            <a:ext uri="{FF2B5EF4-FFF2-40B4-BE49-F238E27FC236}">
              <a16:creationId xmlns:a16="http://schemas.microsoft.com/office/drawing/2014/main" id="{522EF19F-8D98-4809-8592-661F9FE6689F}"/>
            </a:ext>
          </a:extLst>
        </xdr:cNvPr>
        <xdr:cNvSpPr txBox="1"/>
      </xdr:nvSpPr>
      <xdr:spPr>
        <a:xfrm>
          <a:off x="3833662" y="953257"/>
          <a:ext cx="683380" cy="173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0ED3FA4A-02C9-41E4-9412-C9810DB093D6}" type="TxLink">
            <a:rPr lang="en-US" sz="2000" b="1" i="0" u="none" strike="noStrike">
              <a:solidFill>
                <a:srgbClr val="000000"/>
              </a:solidFill>
              <a:latin typeface="Calibri"/>
              <a:cs typeface="Calibri"/>
            </a:rPr>
            <a:pPr/>
            <a:t>237</a:t>
          </a:fld>
          <a:endParaRPr lang="en-US" sz="2000" b="1"/>
        </a:p>
      </xdr:txBody>
    </xdr:sp>
    <xdr:clientData/>
  </xdr:twoCellAnchor>
  <xdr:twoCellAnchor>
    <xdr:from>
      <xdr:col>0</xdr:col>
      <xdr:colOff>289277</xdr:colOff>
      <xdr:row>6</xdr:row>
      <xdr:rowOff>117121</xdr:rowOff>
    </xdr:from>
    <xdr:to>
      <xdr:col>6</xdr:col>
      <xdr:colOff>535850</xdr:colOff>
      <xdr:row>18</xdr:row>
      <xdr:rowOff>63500</xdr:rowOff>
    </xdr:to>
    <xdr:sp macro="" textlink="">
      <xdr:nvSpPr>
        <xdr:cNvPr id="18" name="Rectangle: Rounded Corners 17">
          <a:extLst>
            <a:ext uri="{FF2B5EF4-FFF2-40B4-BE49-F238E27FC236}">
              <a16:creationId xmlns:a16="http://schemas.microsoft.com/office/drawing/2014/main" id="{30C07107-B3F0-41AF-ABB7-26F43A01D39D}"/>
            </a:ext>
          </a:extLst>
        </xdr:cNvPr>
        <xdr:cNvSpPr/>
      </xdr:nvSpPr>
      <xdr:spPr>
        <a:xfrm>
          <a:off x="289277" y="1299535"/>
          <a:ext cx="4187952" cy="2311206"/>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134560</xdr:colOff>
      <xdr:row>12</xdr:row>
      <xdr:rowOff>55448</xdr:rowOff>
    </xdr:from>
    <xdr:to>
      <xdr:col>3</xdr:col>
      <xdr:colOff>18143</xdr:colOff>
      <xdr:row>17</xdr:row>
      <xdr:rowOff>168478</xdr:rowOff>
    </xdr:to>
    <xdr:graphicFrame macro="">
      <xdr:nvGraphicFramePr>
        <xdr:cNvPr id="20" name="Chart 19">
          <a:extLst>
            <a:ext uri="{FF2B5EF4-FFF2-40B4-BE49-F238E27FC236}">
              <a16:creationId xmlns:a16="http://schemas.microsoft.com/office/drawing/2014/main" id="{54918EE5-F557-4AA1-85CE-6F8F31366A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627944</xdr:colOff>
      <xdr:row>12</xdr:row>
      <xdr:rowOff>32413</xdr:rowOff>
    </xdr:from>
    <xdr:to>
      <xdr:col>6</xdr:col>
      <xdr:colOff>465667</xdr:colOff>
      <xdr:row>17</xdr:row>
      <xdr:rowOff>141263</xdr:rowOff>
    </xdr:to>
    <xdr:graphicFrame macro="">
      <xdr:nvGraphicFramePr>
        <xdr:cNvPr id="21" name="Chart 20">
          <a:extLst>
            <a:ext uri="{FF2B5EF4-FFF2-40B4-BE49-F238E27FC236}">
              <a16:creationId xmlns:a16="http://schemas.microsoft.com/office/drawing/2014/main" id="{AC8B6EA9-F093-43DC-8526-C1CA6DE206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508000</xdr:colOff>
      <xdr:row>8</xdr:row>
      <xdr:rowOff>186972</xdr:rowOff>
    </xdr:from>
    <xdr:to>
      <xdr:col>5</xdr:col>
      <xdr:colOff>1411</xdr:colOff>
      <xdr:row>12</xdr:row>
      <xdr:rowOff>91721</xdr:rowOff>
    </xdr:to>
    <mc:AlternateContent xmlns:mc="http://schemas.openxmlformats.org/markup-compatibility/2006" xmlns:a14="http://schemas.microsoft.com/office/drawing/2010/main">
      <mc:Choice Requires="a14">
        <xdr:graphicFrame macro="">
          <xdr:nvGraphicFramePr>
            <xdr:cNvPr id="23" name="Gender 4">
              <a:extLst>
                <a:ext uri="{FF2B5EF4-FFF2-40B4-BE49-F238E27FC236}">
                  <a16:creationId xmlns:a16="http://schemas.microsoft.com/office/drawing/2014/main" id="{9D0C48F8-40C3-4088-9983-1A4999A2E267}"/>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170214" y="1783543"/>
              <a:ext cx="2142268" cy="7030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92730</xdr:colOff>
      <xdr:row>12</xdr:row>
      <xdr:rowOff>143128</xdr:rowOff>
    </xdr:from>
    <xdr:to>
      <xdr:col>3</xdr:col>
      <xdr:colOff>69587</xdr:colOff>
      <xdr:row>15</xdr:row>
      <xdr:rowOff>189030</xdr:rowOff>
    </xdr:to>
    <xdr:pic>
      <xdr:nvPicPr>
        <xdr:cNvPr id="25" name="Graphic 24" descr="Female Profile">
          <a:extLst>
            <a:ext uri="{FF2B5EF4-FFF2-40B4-BE49-F238E27FC236}">
              <a16:creationId xmlns:a16="http://schemas.microsoft.com/office/drawing/2014/main" id="{F93CB846-EAD4-4969-B7F7-65094E1E146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17159" y="2537985"/>
          <a:ext cx="639071" cy="644616"/>
        </a:xfrm>
        <a:prstGeom prst="rect">
          <a:avLst/>
        </a:prstGeom>
      </xdr:spPr>
    </xdr:pic>
    <xdr:clientData/>
  </xdr:twoCellAnchor>
  <xdr:twoCellAnchor editAs="oneCell">
    <xdr:from>
      <xdr:col>3</xdr:col>
      <xdr:colOff>476568</xdr:colOff>
      <xdr:row>12</xdr:row>
      <xdr:rowOff>128218</xdr:rowOff>
    </xdr:from>
    <xdr:to>
      <xdr:col>4</xdr:col>
      <xdr:colOff>448680</xdr:colOff>
      <xdr:row>15</xdr:row>
      <xdr:rowOff>169375</xdr:rowOff>
    </xdr:to>
    <xdr:pic>
      <xdr:nvPicPr>
        <xdr:cNvPr id="27" name="Graphic 26" descr="Male profile">
          <a:extLst>
            <a:ext uri="{FF2B5EF4-FFF2-40B4-BE49-F238E27FC236}">
              <a16:creationId xmlns:a16="http://schemas.microsoft.com/office/drawing/2014/main" id="{9E293949-20F5-43A0-9A51-3F84D581321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463211" y="2523075"/>
          <a:ext cx="634326" cy="639871"/>
        </a:xfrm>
        <a:prstGeom prst="rect">
          <a:avLst/>
        </a:prstGeom>
      </xdr:spPr>
    </xdr:pic>
    <xdr:clientData/>
  </xdr:twoCellAnchor>
  <xdr:twoCellAnchor>
    <xdr:from>
      <xdr:col>0</xdr:col>
      <xdr:colOff>380093</xdr:colOff>
      <xdr:row>6</xdr:row>
      <xdr:rowOff>111883</xdr:rowOff>
    </xdr:from>
    <xdr:to>
      <xdr:col>3</xdr:col>
      <xdr:colOff>575531</xdr:colOff>
      <xdr:row>8</xdr:row>
      <xdr:rowOff>15222</xdr:rowOff>
    </xdr:to>
    <xdr:sp macro="" textlink="">
      <xdr:nvSpPr>
        <xdr:cNvPr id="28" name="TextBox 27">
          <a:extLst>
            <a:ext uri="{FF2B5EF4-FFF2-40B4-BE49-F238E27FC236}">
              <a16:creationId xmlns:a16="http://schemas.microsoft.com/office/drawing/2014/main" id="{570D1A28-C4D7-493B-B88A-2386132BCD04}"/>
            </a:ext>
          </a:extLst>
        </xdr:cNvPr>
        <xdr:cNvSpPr txBox="1"/>
      </xdr:nvSpPr>
      <xdr:spPr>
        <a:xfrm>
          <a:off x="380093" y="1309312"/>
          <a:ext cx="2182081" cy="302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Total</a:t>
          </a:r>
          <a:r>
            <a:rPr lang="en-US" sz="1200" baseline="0">
              <a:solidFill>
                <a:schemeClr val="tx1"/>
              </a:solidFill>
              <a:latin typeface="Lato Black" panose="020F0A02020204030203" pitchFamily="34" charset="0"/>
            </a:rPr>
            <a:t> Employees by Gender</a:t>
          </a:r>
          <a:endParaRPr lang="en-US" sz="1200">
            <a:solidFill>
              <a:schemeClr val="tx1"/>
            </a:solidFill>
            <a:latin typeface="Lato Black" panose="020F0A02020204030203" pitchFamily="34" charset="0"/>
          </a:endParaRPr>
        </a:p>
      </xdr:txBody>
    </xdr:sp>
    <xdr:clientData/>
  </xdr:twoCellAnchor>
  <xdr:twoCellAnchor>
    <xdr:from>
      <xdr:col>0</xdr:col>
      <xdr:colOff>486531</xdr:colOff>
      <xdr:row>14</xdr:row>
      <xdr:rowOff>163893</xdr:rowOff>
    </xdr:from>
    <xdr:to>
      <xdr:col>1</xdr:col>
      <xdr:colOff>507699</xdr:colOff>
      <xdr:row>15</xdr:row>
      <xdr:rowOff>163893</xdr:rowOff>
    </xdr:to>
    <xdr:sp macro="" textlink="'Employees by Gender'!D4">
      <xdr:nvSpPr>
        <xdr:cNvPr id="29" name="TextBox 28">
          <a:extLst>
            <a:ext uri="{FF2B5EF4-FFF2-40B4-BE49-F238E27FC236}">
              <a16:creationId xmlns:a16="http://schemas.microsoft.com/office/drawing/2014/main" id="{E381F2E5-3C20-48B8-B9E2-85E3B8CD7085}"/>
            </a:ext>
          </a:extLst>
        </xdr:cNvPr>
        <xdr:cNvSpPr txBox="1"/>
      </xdr:nvSpPr>
      <xdr:spPr>
        <a:xfrm>
          <a:off x="486531" y="2957893"/>
          <a:ext cx="683382" cy="199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4A727B12-49F4-4F4C-B121-14FFDA043EFF}" type="TxLink">
            <a:rPr lang="en-US" sz="1200" b="1" i="0" u="none" strike="noStrike">
              <a:solidFill>
                <a:srgbClr val="000000"/>
              </a:solidFill>
              <a:latin typeface="Calibri"/>
              <a:cs typeface="Calibri"/>
            </a:rPr>
            <a:pPr/>
            <a:t>40%</a:t>
          </a:fld>
          <a:endParaRPr lang="en-US" sz="1100" b="1"/>
        </a:p>
      </xdr:txBody>
    </xdr:sp>
    <xdr:clientData/>
  </xdr:twoCellAnchor>
  <xdr:twoCellAnchor>
    <xdr:from>
      <xdr:col>4</xdr:col>
      <xdr:colOff>642459</xdr:colOff>
      <xdr:row>14</xdr:row>
      <xdr:rowOff>168428</xdr:rowOff>
    </xdr:from>
    <xdr:to>
      <xdr:col>6</xdr:col>
      <xdr:colOff>1411</xdr:colOff>
      <xdr:row>15</xdr:row>
      <xdr:rowOff>168428</xdr:rowOff>
    </xdr:to>
    <xdr:sp macro="" textlink="'Employees by Gender'!D5">
      <xdr:nvSpPr>
        <xdr:cNvPr id="30" name="TextBox 29">
          <a:extLst>
            <a:ext uri="{FF2B5EF4-FFF2-40B4-BE49-F238E27FC236}">
              <a16:creationId xmlns:a16="http://schemas.microsoft.com/office/drawing/2014/main" id="{C665AC1E-D076-402E-B0EA-5451537CE696}"/>
            </a:ext>
          </a:extLst>
        </xdr:cNvPr>
        <xdr:cNvSpPr txBox="1"/>
      </xdr:nvSpPr>
      <xdr:spPr>
        <a:xfrm>
          <a:off x="3291316" y="2962428"/>
          <a:ext cx="683381" cy="199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C3FAD69D-38ED-44C1-BEA7-2CD1B521F980}" type="TxLink">
            <a:rPr lang="en-US" sz="1200" b="1" i="0" u="none" strike="noStrike">
              <a:solidFill>
                <a:srgbClr val="000000"/>
              </a:solidFill>
              <a:latin typeface="Calibri"/>
              <a:cs typeface="Calibri"/>
            </a:rPr>
            <a:pPr/>
            <a:t>60%</a:t>
          </a:fld>
          <a:endParaRPr lang="en-US" sz="1100" b="1"/>
        </a:p>
      </xdr:txBody>
    </xdr:sp>
    <xdr:clientData/>
  </xdr:twoCellAnchor>
  <xdr:twoCellAnchor>
    <xdr:from>
      <xdr:col>7</xdr:col>
      <xdr:colOff>4233</xdr:colOff>
      <xdr:row>6</xdr:row>
      <xdr:rowOff>127705</xdr:rowOff>
    </xdr:from>
    <xdr:to>
      <xdr:col>13</xdr:col>
      <xdr:colOff>259950</xdr:colOff>
      <xdr:row>18</xdr:row>
      <xdr:rowOff>74084</xdr:rowOff>
    </xdr:to>
    <xdr:sp macro="" textlink="">
      <xdr:nvSpPr>
        <xdr:cNvPr id="31" name="Rectangle: Rounded Corners 30">
          <a:extLst>
            <a:ext uri="{FF2B5EF4-FFF2-40B4-BE49-F238E27FC236}">
              <a16:creationId xmlns:a16="http://schemas.microsoft.com/office/drawing/2014/main" id="{7C5EF3EB-2A49-48E8-8309-A552D3D521D4}"/>
            </a:ext>
          </a:extLst>
        </xdr:cNvPr>
        <xdr:cNvSpPr/>
      </xdr:nvSpPr>
      <xdr:spPr>
        <a:xfrm>
          <a:off x="4597400" y="1334205"/>
          <a:ext cx="4192717" cy="2359379"/>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105833</xdr:colOff>
      <xdr:row>8</xdr:row>
      <xdr:rowOff>10584</xdr:rowOff>
    </xdr:from>
    <xdr:to>
      <xdr:col>13</xdr:col>
      <xdr:colOff>74083</xdr:colOff>
      <xdr:row>17</xdr:row>
      <xdr:rowOff>179915</xdr:rowOff>
    </xdr:to>
    <xdr:graphicFrame macro="">
      <xdr:nvGraphicFramePr>
        <xdr:cNvPr id="32" name="Chart 31">
          <a:extLst>
            <a:ext uri="{FF2B5EF4-FFF2-40B4-BE49-F238E27FC236}">
              <a16:creationId xmlns:a16="http://schemas.microsoft.com/office/drawing/2014/main" id="{100A3362-C7B2-4255-81C0-52133DAC1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20460</xdr:colOff>
      <xdr:row>6</xdr:row>
      <xdr:rowOff>122467</xdr:rowOff>
    </xdr:from>
    <xdr:to>
      <xdr:col>10</xdr:col>
      <xdr:colOff>208842</xdr:colOff>
      <xdr:row>8</xdr:row>
      <xdr:rowOff>27319</xdr:rowOff>
    </xdr:to>
    <xdr:sp macro="" textlink="">
      <xdr:nvSpPr>
        <xdr:cNvPr id="33" name="TextBox 32">
          <a:extLst>
            <a:ext uri="{FF2B5EF4-FFF2-40B4-BE49-F238E27FC236}">
              <a16:creationId xmlns:a16="http://schemas.microsoft.com/office/drawing/2014/main" id="{F6CCFB36-ED60-49C6-8C41-2D08623BF3A3}"/>
            </a:ext>
          </a:extLst>
        </xdr:cNvPr>
        <xdr:cNvSpPr txBox="1"/>
      </xdr:nvSpPr>
      <xdr:spPr>
        <a:xfrm>
          <a:off x="4655960" y="1319896"/>
          <a:ext cx="2175025" cy="30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Education</a:t>
          </a:r>
          <a:endParaRPr lang="en-US" sz="1200">
            <a:solidFill>
              <a:schemeClr val="tx1"/>
            </a:solidFill>
            <a:latin typeface="Lato Black" panose="020F0A02020204030203" pitchFamily="34" charset="0"/>
          </a:endParaRPr>
        </a:p>
      </xdr:txBody>
    </xdr:sp>
    <xdr:clientData/>
  </xdr:twoCellAnchor>
  <xdr:twoCellAnchor>
    <xdr:from>
      <xdr:col>13</xdr:col>
      <xdr:colOff>364772</xdr:colOff>
      <xdr:row>6</xdr:row>
      <xdr:rowOff>110771</xdr:rowOff>
    </xdr:from>
    <xdr:to>
      <xdr:col>20</xdr:col>
      <xdr:colOff>192923</xdr:colOff>
      <xdr:row>18</xdr:row>
      <xdr:rowOff>57150</xdr:rowOff>
    </xdr:to>
    <xdr:sp macro="" textlink="">
      <xdr:nvSpPr>
        <xdr:cNvPr id="34" name="Rectangle: Rounded Corners 33">
          <a:extLst>
            <a:ext uri="{FF2B5EF4-FFF2-40B4-BE49-F238E27FC236}">
              <a16:creationId xmlns:a16="http://schemas.microsoft.com/office/drawing/2014/main" id="{6F625E6A-9488-4219-A14F-F4187C7C7648}"/>
            </a:ext>
          </a:extLst>
        </xdr:cNvPr>
        <xdr:cNvSpPr/>
      </xdr:nvSpPr>
      <xdr:spPr>
        <a:xfrm>
          <a:off x="8894939" y="1317271"/>
          <a:ext cx="4421317" cy="2359379"/>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377471</xdr:colOff>
      <xdr:row>8</xdr:row>
      <xdr:rowOff>52916</xdr:rowOff>
    </xdr:from>
    <xdr:to>
      <xdr:col>20</xdr:col>
      <xdr:colOff>42334</xdr:colOff>
      <xdr:row>18</xdr:row>
      <xdr:rowOff>42335</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58132B91-F2B7-4F07-A98F-A7E6664097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962671" y="1627716"/>
              <a:ext cx="4287663" cy="19579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70555</xdr:colOff>
      <xdr:row>6</xdr:row>
      <xdr:rowOff>127002</xdr:rowOff>
    </xdr:from>
    <xdr:to>
      <xdr:col>16</xdr:col>
      <xdr:colOff>265993</xdr:colOff>
      <xdr:row>8</xdr:row>
      <xdr:rowOff>30341</xdr:rowOff>
    </xdr:to>
    <xdr:sp macro="" textlink="">
      <xdr:nvSpPr>
        <xdr:cNvPr id="37" name="TextBox 36">
          <a:extLst>
            <a:ext uri="{FF2B5EF4-FFF2-40B4-BE49-F238E27FC236}">
              <a16:creationId xmlns:a16="http://schemas.microsoft.com/office/drawing/2014/main" id="{EDC7B4C5-B826-4BE2-9F27-154576A606C9}"/>
            </a:ext>
          </a:extLst>
        </xdr:cNvPr>
        <xdr:cNvSpPr txBox="1"/>
      </xdr:nvSpPr>
      <xdr:spPr>
        <a:xfrm>
          <a:off x="8600722" y="1333502"/>
          <a:ext cx="2163938" cy="305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Job Role</a:t>
          </a:r>
          <a:endParaRPr lang="en-US" sz="1200">
            <a:solidFill>
              <a:schemeClr val="tx1"/>
            </a:solidFill>
            <a:latin typeface="Lato Black" panose="020F0A02020204030203" pitchFamily="34" charset="0"/>
          </a:endParaRPr>
        </a:p>
      </xdr:txBody>
    </xdr:sp>
    <xdr:clientData/>
  </xdr:twoCellAnchor>
  <xdr:twoCellAnchor>
    <xdr:from>
      <xdr:col>0</xdr:col>
      <xdr:colOff>279400</xdr:colOff>
      <xdr:row>18</xdr:row>
      <xdr:rowOff>177797</xdr:rowOff>
    </xdr:from>
    <xdr:to>
      <xdr:col>5</xdr:col>
      <xdr:colOff>74788</xdr:colOff>
      <xdr:row>33</xdr:row>
      <xdr:rowOff>124203</xdr:rowOff>
    </xdr:to>
    <xdr:sp macro="" textlink="">
      <xdr:nvSpPr>
        <xdr:cNvPr id="38" name="Rectangle: Rounded Corners 37">
          <a:extLst>
            <a:ext uri="{FF2B5EF4-FFF2-40B4-BE49-F238E27FC236}">
              <a16:creationId xmlns:a16="http://schemas.microsoft.com/office/drawing/2014/main" id="{9BF637D5-B62B-4B03-97BF-6857D011F829}"/>
            </a:ext>
          </a:extLst>
        </xdr:cNvPr>
        <xdr:cNvSpPr/>
      </xdr:nvSpPr>
      <xdr:spPr>
        <a:xfrm>
          <a:off x="279400" y="3797297"/>
          <a:ext cx="3076221" cy="2962656"/>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462844</xdr:colOff>
      <xdr:row>21</xdr:row>
      <xdr:rowOff>45863</xdr:rowOff>
    </xdr:from>
    <xdr:to>
      <xdr:col>4</xdr:col>
      <xdr:colOff>448380</xdr:colOff>
      <xdr:row>32</xdr:row>
      <xdr:rowOff>175172</xdr:rowOff>
    </xdr:to>
    <xdr:graphicFrame macro="">
      <xdr:nvGraphicFramePr>
        <xdr:cNvPr id="39" name="Chart 38">
          <a:extLst>
            <a:ext uri="{FF2B5EF4-FFF2-40B4-BE49-F238E27FC236}">
              <a16:creationId xmlns:a16="http://schemas.microsoft.com/office/drawing/2014/main" id="{B3C549EE-01C0-4084-96FA-F1E316FBC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220738</xdr:colOff>
      <xdr:row>19</xdr:row>
      <xdr:rowOff>42537</xdr:rowOff>
    </xdr:from>
    <xdr:to>
      <xdr:col>3</xdr:col>
      <xdr:colOff>416176</xdr:colOff>
      <xdr:row>20</xdr:row>
      <xdr:rowOff>145447</xdr:rowOff>
    </xdr:to>
    <xdr:sp macro="" textlink="">
      <xdr:nvSpPr>
        <xdr:cNvPr id="40" name="TextBox 39">
          <a:extLst>
            <a:ext uri="{FF2B5EF4-FFF2-40B4-BE49-F238E27FC236}">
              <a16:creationId xmlns:a16="http://schemas.microsoft.com/office/drawing/2014/main" id="{0ED6878C-4C0C-4D59-A992-494B6B687FA3}"/>
            </a:ext>
          </a:extLst>
        </xdr:cNvPr>
        <xdr:cNvSpPr txBox="1"/>
      </xdr:nvSpPr>
      <xdr:spPr>
        <a:xfrm>
          <a:off x="220738" y="3834394"/>
          <a:ext cx="2182081" cy="30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Department</a:t>
          </a:r>
          <a:endParaRPr lang="en-US" sz="1200">
            <a:solidFill>
              <a:schemeClr val="tx1"/>
            </a:solidFill>
            <a:latin typeface="Lato Black" panose="020F0A02020204030203" pitchFamily="34" charset="0"/>
          </a:endParaRPr>
        </a:p>
      </xdr:txBody>
    </xdr:sp>
    <xdr:clientData/>
  </xdr:twoCellAnchor>
  <xdr:twoCellAnchor>
    <xdr:from>
      <xdr:col>5</xdr:col>
      <xdr:colOff>163689</xdr:colOff>
      <xdr:row>18</xdr:row>
      <xdr:rowOff>174975</xdr:rowOff>
    </xdr:from>
    <xdr:to>
      <xdr:col>9</xdr:col>
      <xdr:colOff>622299</xdr:colOff>
      <xdr:row>33</xdr:row>
      <xdr:rowOff>121381</xdr:rowOff>
    </xdr:to>
    <xdr:sp macro="" textlink="">
      <xdr:nvSpPr>
        <xdr:cNvPr id="41" name="Rectangle: Rounded Corners 40">
          <a:extLst>
            <a:ext uri="{FF2B5EF4-FFF2-40B4-BE49-F238E27FC236}">
              <a16:creationId xmlns:a16="http://schemas.microsoft.com/office/drawing/2014/main" id="{E1F0608F-3B83-42D7-AC08-A0A551360EB1}"/>
            </a:ext>
          </a:extLst>
        </xdr:cNvPr>
        <xdr:cNvSpPr/>
      </xdr:nvSpPr>
      <xdr:spPr>
        <a:xfrm>
          <a:off x="3444522" y="3794475"/>
          <a:ext cx="3083277" cy="2962656"/>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225779</xdr:colOff>
      <xdr:row>20</xdr:row>
      <xdr:rowOff>28222</xdr:rowOff>
    </xdr:from>
    <xdr:to>
      <xdr:col>9</xdr:col>
      <xdr:colOff>550334</xdr:colOff>
      <xdr:row>32</xdr:row>
      <xdr:rowOff>95250</xdr:rowOff>
    </xdr:to>
    <xdr:graphicFrame macro="">
      <xdr:nvGraphicFramePr>
        <xdr:cNvPr id="42" name="Chart 41">
          <a:extLst>
            <a:ext uri="{FF2B5EF4-FFF2-40B4-BE49-F238E27FC236}">
              <a16:creationId xmlns:a16="http://schemas.microsoft.com/office/drawing/2014/main" id="{C8B74DCD-BF47-4BCC-8F37-F20EF40F2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79828</xdr:colOff>
      <xdr:row>18</xdr:row>
      <xdr:rowOff>184857</xdr:rowOff>
    </xdr:from>
    <xdr:to>
      <xdr:col>8</xdr:col>
      <xdr:colOff>274258</xdr:colOff>
      <xdr:row>20</xdr:row>
      <xdr:rowOff>88196</xdr:rowOff>
    </xdr:to>
    <xdr:sp macro="" textlink="">
      <xdr:nvSpPr>
        <xdr:cNvPr id="43" name="TextBox 42">
          <a:extLst>
            <a:ext uri="{FF2B5EF4-FFF2-40B4-BE49-F238E27FC236}">
              <a16:creationId xmlns:a16="http://schemas.microsoft.com/office/drawing/2014/main" id="{AA2EF55B-B759-4574-9B56-B24120A02CF8}"/>
            </a:ext>
          </a:extLst>
        </xdr:cNvPr>
        <xdr:cNvSpPr txBox="1"/>
      </xdr:nvSpPr>
      <xdr:spPr>
        <a:xfrm>
          <a:off x="3390899" y="3777143"/>
          <a:ext cx="2181073" cy="30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Age Group</a:t>
          </a:r>
          <a:endParaRPr lang="en-US" sz="1200">
            <a:solidFill>
              <a:schemeClr val="tx1"/>
            </a:solidFill>
            <a:latin typeface="Lato Black" panose="020F0A02020204030203" pitchFamily="34" charset="0"/>
          </a:endParaRPr>
        </a:p>
      </xdr:txBody>
    </xdr:sp>
    <xdr:clientData/>
  </xdr:twoCellAnchor>
  <xdr:twoCellAnchor>
    <xdr:from>
      <xdr:col>10</xdr:col>
      <xdr:colOff>40922</xdr:colOff>
      <xdr:row>18</xdr:row>
      <xdr:rowOff>174975</xdr:rowOff>
    </xdr:from>
    <xdr:to>
      <xdr:col>15</xdr:col>
      <xdr:colOff>84667</xdr:colOff>
      <xdr:row>33</xdr:row>
      <xdr:rowOff>121381</xdr:rowOff>
    </xdr:to>
    <xdr:sp macro="" textlink="">
      <xdr:nvSpPr>
        <xdr:cNvPr id="44" name="Rectangle: Rounded Corners 43">
          <a:extLst>
            <a:ext uri="{FF2B5EF4-FFF2-40B4-BE49-F238E27FC236}">
              <a16:creationId xmlns:a16="http://schemas.microsoft.com/office/drawing/2014/main" id="{F9919E4B-5DC5-4A11-964C-9FDCB5427A16}"/>
            </a:ext>
          </a:extLst>
        </xdr:cNvPr>
        <xdr:cNvSpPr/>
      </xdr:nvSpPr>
      <xdr:spPr>
        <a:xfrm>
          <a:off x="6602589" y="3794475"/>
          <a:ext cx="3324578" cy="2962656"/>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112889</xdr:colOff>
      <xdr:row>20</xdr:row>
      <xdr:rowOff>84666</xdr:rowOff>
    </xdr:from>
    <xdr:to>
      <xdr:col>15</xdr:col>
      <xdr:colOff>7055</xdr:colOff>
      <xdr:row>33</xdr:row>
      <xdr:rowOff>7298</xdr:rowOff>
    </xdr:to>
    <mc:AlternateContent xmlns:mc="http://schemas.openxmlformats.org/markup-compatibility/2006">
      <mc:Choice xmlns:cx2="http://schemas.microsoft.com/office/drawing/2015/10/21/chartex" Requires="cx2">
        <xdr:graphicFrame macro="">
          <xdr:nvGraphicFramePr>
            <xdr:cNvPr id="45" name="Chart 44">
              <a:extLst>
                <a:ext uri="{FF2B5EF4-FFF2-40B4-BE49-F238E27FC236}">
                  <a16:creationId xmlns:a16="http://schemas.microsoft.com/office/drawing/2014/main" id="{883AB7CF-008B-47F6-9E25-16F678E988B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6716889" y="4021666"/>
              <a:ext cx="3196166" cy="248168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137481</xdr:colOff>
      <xdr:row>19</xdr:row>
      <xdr:rowOff>606</xdr:rowOff>
    </xdr:from>
    <xdr:to>
      <xdr:col>13</xdr:col>
      <xdr:colOff>331911</xdr:colOff>
      <xdr:row>20</xdr:row>
      <xdr:rowOff>103516</xdr:rowOff>
    </xdr:to>
    <xdr:sp macro="" textlink="">
      <xdr:nvSpPr>
        <xdr:cNvPr id="46" name="TextBox 45">
          <a:extLst>
            <a:ext uri="{FF2B5EF4-FFF2-40B4-BE49-F238E27FC236}">
              <a16:creationId xmlns:a16="http://schemas.microsoft.com/office/drawing/2014/main" id="{250FCB75-CD68-4109-A7B0-3B549232A8A4}"/>
            </a:ext>
          </a:extLst>
        </xdr:cNvPr>
        <xdr:cNvSpPr txBox="1"/>
      </xdr:nvSpPr>
      <xdr:spPr>
        <a:xfrm>
          <a:off x="6759624" y="3792463"/>
          <a:ext cx="2181073" cy="30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Attrition</a:t>
          </a:r>
          <a:r>
            <a:rPr lang="en-US" sz="1200" baseline="0">
              <a:solidFill>
                <a:schemeClr val="tx1"/>
              </a:solidFill>
              <a:latin typeface="Lato Black" panose="020F0A02020204030203" pitchFamily="34" charset="0"/>
            </a:rPr>
            <a:t> by Marital Status</a:t>
          </a:r>
          <a:endParaRPr lang="en-US" sz="1200">
            <a:solidFill>
              <a:schemeClr val="tx1"/>
            </a:solidFill>
            <a:latin typeface="Lato Black" panose="020F0A02020204030203" pitchFamily="34" charset="0"/>
          </a:endParaRPr>
        </a:p>
      </xdr:txBody>
    </xdr:sp>
    <xdr:clientData/>
  </xdr:twoCellAnchor>
  <xdr:twoCellAnchor>
    <xdr:from>
      <xdr:col>15</xdr:col>
      <xdr:colOff>164393</xdr:colOff>
      <xdr:row>18</xdr:row>
      <xdr:rowOff>190850</xdr:rowOff>
    </xdr:from>
    <xdr:to>
      <xdr:col>20</xdr:col>
      <xdr:colOff>208139</xdr:colOff>
      <xdr:row>33</xdr:row>
      <xdr:rowOff>134936</xdr:rowOff>
    </xdr:to>
    <xdr:sp macro="" textlink="">
      <xdr:nvSpPr>
        <xdr:cNvPr id="47" name="Rectangle: Rounded Corners 46">
          <a:extLst>
            <a:ext uri="{FF2B5EF4-FFF2-40B4-BE49-F238E27FC236}">
              <a16:creationId xmlns:a16="http://schemas.microsoft.com/office/drawing/2014/main" id="{B71DE098-CDC2-42B2-8317-EAA2C7AC6FFC}"/>
            </a:ext>
          </a:extLst>
        </xdr:cNvPr>
        <xdr:cNvSpPr/>
      </xdr:nvSpPr>
      <xdr:spPr>
        <a:xfrm>
          <a:off x="10046581" y="3762725"/>
          <a:ext cx="3337808" cy="2920649"/>
        </a:xfrm>
        <a:prstGeom prst="roundRect">
          <a:avLst>
            <a:gd name="adj" fmla="val 83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15</xdr:col>
      <xdr:colOff>215900</xdr:colOff>
      <xdr:row>21</xdr:row>
      <xdr:rowOff>7937</xdr:rowOff>
    </xdr:from>
    <xdr:to>
      <xdr:col>17</xdr:col>
      <xdr:colOff>563562</xdr:colOff>
      <xdr:row>33</xdr:row>
      <xdr:rowOff>79375</xdr:rowOff>
    </xdr:to>
    <mc:AlternateContent xmlns:mc="http://schemas.openxmlformats.org/markup-compatibility/2006" xmlns:a14="http://schemas.microsoft.com/office/drawing/2010/main">
      <mc:Choice Requires="a14">
        <xdr:graphicFrame macro="">
          <xdr:nvGraphicFramePr>
            <xdr:cNvPr id="48" name="Education Field">
              <a:extLst>
                <a:ext uri="{FF2B5EF4-FFF2-40B4-BE49-F238E27FC236}">
                  <a16:creationId xmlns:a16="http://schemas.microsoft.com/office/drawing/2014/main" id="{E107B05B-C5E4-415F-9047-A6439843C93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149114" y="4198937"/>
              <a:ext cx="1672091" cy="24662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626381</xdr:colOff>
      <xdr:row>21</xdr:row>
      <xdr:rowOff>6351</xdr:rowOff>
    </xdr:from>
    <xdr:to>
      <xdr:col>20</xdr:col>
      <xdr:colOff>140607</xdr:colOff>
      <xdr:row>29</xdr:row>
      <xdr:rowOff>2</xdr:rowOff>
    </xdr:to>
    <mc:AlternateContent xmlns:mc="http://schemas.openxmlformats.org/markup-compatibility/2006" xmlns:a14="http://schemas.microsoft.com/office/drawing/2010/main">
      <mc:Choice Requires="a14">
        <xdr:graphicFrame macro="">
          <xdr:nvGraphicFramePr>
            <xdr:cNvPr id="49" name="Department">
              <a:extLst>
                <a:ext uri="{FF2B5EF4-FFF2-40B4-BE49-F238E27FC236}">
                  <a16:creationId xmlns:a16="http://schemas.microsoft.com/office/drawing/2014/main" id="{BA63A702-39F2-47CF-B16B-A1B21D9C4A5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884024" y="4197351"/>
              <a:ext cx="1500869" cy="1590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355195</xdr:colOff>
      <xdr:row>19</xdr:row>
      <xdr:rowOff>18749</xdr:rowOff>
    </xdr:from>
    <xdr:to>
      <xdr:col>17</xdr:col>
      <xdr:colOff>549625</xdr:colOff>
      <xdr:row>20</xdr:row>
      <xdr:rowOff>121659</xdr:rowOff>
    </xdr:to>
    <xdr:sp macro="" textlink="">
      <xdr:nvSpPr>
        <xdr:cNvPr id="50" name="TextBox 49">
          <a:extLst>
            <a:ext uri="{FF2B5EF4-FFF2-40B4-BE49-F238E27FC236}">
              <a16:creationId xmlns:a16="http://schemas.microsoft.com/office/drawing/2014/main" id="{5C44E979-0035-41B9-BC9A-EE9638B57364}"/>
            </a:ext>
          </a:extLst>
        </xdr:cNvPr>
        <xdr:cNvSpPr txBox="1"/>
      </xdr:nvSpPr>
      <xdr:spPr>
        <a:xfrm>
          <a:off x="9626195" y="3810606"/>
          <a:ext cx="2181073" cy="302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200">
              <a:solidFill>
                <a:schemeClr val="tx1"/>
              </a:solidFill>
              <a:latin typeface="Lato Black" panose="020F0A02020204030203" pitchFamily="34" charset="0"/>
            </a:rPr>
            <a:t>Filter</a:t>
          </a:r>
          <a:r>
            <a:rPr lang="en-US" sz="1200" baseline="0">
              <a:solidFill>
                <a:schemeClr val="tx1"/>
              </a:solidFill>
              <a:latin typeface="Lato Black" panose="020F0A02020204030203" pitchFamily="34" charset="0"/>
            </a:rPr>
            <a:t> Panel</a:t>
          </a:r>
          <a:endParaRPr lang="en-US" sz="1200">
            <a:solidFill>
              <a:schemeClr val="tx1"/>
            </a:solidFill>
            <a:latin typeface="Lato Black" panose="020F0A02020204030203" pitchFamily="34" charset="0"/>
          </a:endParaRPr>
        </a:p>
      </xdr:txBody>
    </xdr:sp>
    <xdr:clientData/>
  </xdr:twoCellAnchor>
  <xdr:twoCellAnchor>
    <xdr:from>
      <xdr:col>0</xdr:col>
      <xdr:colOff>306693</xdr:colOff>
      <xdr:row>0</xdr:row>
      <xdr:rowOff>54428</xdr:rowOff>
    </xdr:from>
    <xdr:to>
      <xdr:col>13</xdr:col>
      <xdr:colOff>0</xdr:colOff>
      <xdr:row>2</xdr:row>
      <xdr:rowOff>164899</xdr:rowOff>
    </xdr:to>
    <xdr:sp macro="" textlink="">
      <xdr:nvSpPr>
        <xdr:cNvPr id="51" name="Rectangle: Rounded Corners 50">
          <a:extLst>
            <a:ext uri="{FF2B5EF4-FFF2-40B4-BE49-F238E27FC236}">
              <a16:creationId xmlns:a16="http://schemas.microsoft.com/office/drawing/2014/main" id="{184C4DC8-34DC-49A1-B2E5-6A34317B4039}"/>
            </a:ext>
          </a:extLst>
        </xdr:cNvPr>
        <xdr:cNvSpPr/>
      </xdr:nvSpPr>
      <xdr:spPr>
        <a:xfrm>
          <a:off x="306693" y="54428"/>
          <a:ext cx="8302093" cy="509614"/>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solidFill>
                <a:sysClr val="windowText" lastClr="000000"/>
              </a:solidFill>
              <a:latin typeface="Lato Black" panose="020F0A02020204030203" pitchFamily="34" charset="0"/>
            </a:rPr>
            <a:t>HR</a:t>
          </a:r>
          <a:r>
            <a:rPr lang="en-US" sz="3600" baseline="0">
              <a:solidFill>
                <a:sysClr val="windowText" lastClr="000000"/>
              </a:solidFill>
              <a:latin typeface="Lato Black" panose="020F0A02020204030203" pitchFamily="34" charset="0"/>
            </a:rPr>
            <a:t> ANALYTICS DASHBOARD</a:t>
          </a:r>
          <a:endParaRPr lang="en-US" sz="3600">
            <a:solidFill>
              <a:sysClr val="windowText" lastClr="000000"/>
            </a:solidFill>
            <a:latin typeface="Lato Black" panose="020F0A02020204030203" pitchFamily="34" charset="0"/>
          </a:endParaRPr>
        </a:p>
      </xdr:txBody>
    </xdr:sp>
    <xdr:clientData/>
  </xdr:twoCellAnchor>
  <xdr:twoCellAnchor>
    <xdr:from>
      <xdr:col>13</xdr:col>
      <xdr:colOff>81644</xdr:colOff>
      <xdr:row>0</xdr:row>
      <xdr:rowOff>52614</xdr:rowOff>
    </xdr:from>
    <xdr:to>
      <xdr:col>20</xdr:col>
      <xdr:colOff>170544</xdr:colOff>
      <xdr:row>2</xdr:row>
      <xdr:rowOff>163085</xdr:rowOff>
    </xdr:to>
    <xdr:sp macro="" textlink="">
      <xdr:nvSpPr>
        <xdr:cNvPr id="52" name="Rectangle: Rounded Corners 51">
          <a:extLst>
            <a:ext uri="{FF2B5EF4-FFF2-40B4-BE49-F238E27FC236}">
              <a16:creationId xmlns:a16="http://schemas.microsoft.com/office/drawing/2014/main" id="{0457643B-8272-42FB-81A8-122C64D590CF}"/>
            </a:ext>
          </a:extLst>
        </xdr:cNvPr>
        <xdr:cNvSpPr/>
      </xdr:nvSpPr>
      <xdr:spPr>
        <a:xfrm>
          <a:off x="8690430" y="52614"/>
          <a:ext cx="4724400" cy="509614"/>
        </a:xfrm>
        <a:prstGeom prst="roundRect">
          <a:avLst>
            <a:gd name="adj" fmla="val 83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ysClr val="windowText" lastClr="000000"/>
            </a:solidFill>
            <a:latin typeface="Lato Black" panose="020F0A02020204030203" pitchFamily="34" charset="0"/>
          </a:endParaRPr>
        </a:p>
      </xdr:txBody>
    </xdr:sp>
    <xdr:clientData/>
  </xdr:twoCellAnchor>
  <xdr:twoCellAnchor>
    <xdr:from>
      <xdr:col>15</xdr:col>
      <xdr:colOff>81845</xdr:colOff>
      <xdr:row>0</xdr:row>
      <xdr:rowOff>29934</xdr:rowOff>
    </xdr:from>
    <xdr:to>
      <xdr:col>18</xdr:col>
      <xdr:colOff>99786</xdr:colOff>
      <xdr:row>2</xdr:row>
      <xdr:rowOff>136071</xdr:rowOff>
    </xdr:to>
    <xdr:sp macro="" textlink="">
      <xdr:nvSpPr>
        <xdr:cNvPr id="53" name="TextBox 52">
          <a:extLst>
            <a:ext uri="{FF2B5EF4-FFF2-40B4-BE49-F238E27FC236}">
              <a16:creationId xmlns:a16="http://schemas.microsoft.com/office/drawing/2014/main" id="{5854CBF5-DEFB-4D06-B757-B96A1C9D224C}"/>
            </a:ext>
          </a:extLst>
        </xdr:cNvPr>
        <xdr:cNvSpPr txBox="1"/>
      </xdr:nvSpPr>
      <xdr:spPr>
        <a:xfrm>
          <a:off x="10015059" y="29934"/>
          <a:ext cx="2004584" cy="50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pPr lvl="0" algn="ctr"/>
          <a:r>
            <a:rPr lang="en-US" sz="1100">
              <a:latin typeface="Lato Black" panose="020F0A02020204030203" pitchFamily="34" charset="0"/>
            </a:rPr>
            <a:t>JOB SATISFACTION</a:t>
          </a:r>
          <a:r>
            <a:rPr lang="en-US" sz="1100" baseline="0">
              <a:latin typeface="Lato Black" panose="020F0A02020204030203" pitchFamily="34" charset="0"/>
            </a:rPr>
            <a:t> RATING</a:t>
          </a:r>
          <a:endParaRPr lang="en-US" sz="1100">
            <a:latin typeface="Lato Black" panose="020F0A02020204030203" pitchFamily="34" charset="0"/>
          </a:endParaRPr>
        </a:p>
      </xdr:txBody>
    </xdr:sp>
    <xdr:clientData/>
  </xdr:twoCellAnchor>
  <xdr:twoCellAnchor>
    <xdr:from>
      <xdr:col>17</xdr:col>
      <xdr:colOff>54425</xdr:colOff>
      <xdr:row>0</xdr:row>
      <xdr:rowOff>99786</xdr:rowOff>
    </xdr:from>
    <xdr:to>
      <xdr:col>19</xdr:col>
      <xdr:colOff>244926</xdr:colOff>
      <xdr:row>3</xdr:row>
      <xdr:rowOff>145144</xdr:rowOff>
    </xdr:to>
    <xdr:graphicFrame macro="">
      <xdr:nvGraphicFramePr>
        <xdr:cNvPr id="54" name="Chart 53">
          <a:extLst>
            <a:ext uri="{FF2B5EF4-FFF2-40B4-BE49-F238E27FC236}">
              <a16:creationId xmlns:a16="http://schemas.microsoft.com/office/drawing/2014/main" id="{CF6E3162-2319-4762-94BA-A7A39676D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269773</xdr:colOff>
      <xdr:row>1</xdr:row>
      <xdr:rowOff>25099</xdr:rowOff>
    </xdr:from>
    <xdr:to>
      <xdr:col>19</xdr:col>
      <xdr:colOff>123723</xdr:colOff>
      <xdr:row>2</xdr:row>
      <xdr:rowOff>37798</xdr:rowOff>
    </xdr:to>
    <xdr:sp macro="" textlink="KPIs!$B$10">
      <xdr:nvSpPr>
        <xdr:cNvPr id="55" name="TextBox 54">
          <a:extLst>
            <a:ext uri="{FF2B5EF4-FFF2-40B4-BE49-F238E27FC236}">
              <a16:creationId xmlns:a16="http://schemas.microsoft.com/office/drawing/2014/main" id="{4EFFB4E1-0BA4-46D0-BDD3-CF59FFB5777E}"/>
            </a:ext>
          </a:extLst>
        </xdr:cNvPr>
        <xdr:cNvSpPr txBox="1"/>
      </xdr:nvSpPr>
      <xdr:spPr>
        <a:xfrm>
          <a:off x="11527416" y="224670"/>
          <a:ext cx="1178378" cy="212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1"/>
        <a:lstStyle/>
        <a:p>
          <a:fld id="{7147EE45-3F96-48E3-B952-EEDC9FF17648}" type="TxLink">
            <a:rPr lang="en-US" sz="1100" b="0" i="0" u="none" strike="noStrike">
              <a:solidFill>
                <a:srgbClr val="000000"/>
              </a:solidFill>
              <a:latin typeface="Lato Black" panose="020F0A02020204030203" pitchFamily="34" charset="0"/>
              <a:cs typeface="Calibri"/>
            </a:rPr>
            <a:pPr/>
            <a:t>2.6</a:t>
          </a:fld>
          <a:endParaRPr lang="en-US" sz="1100" b="1">
            <a:latin typeface="Lato Black" panose="020F0A02020204030203" pitchFamily="34" charset="0"/>
          </a:endParaRPr>
        </a:p>
      </xdr:txBody>
    </xdr:sp>
    <xdr:clientData/>
  </xdr:twoCellAnchor>
  <xdr:oneCellAnchor>
    <xdr:from>
      <xdr:col>13</xdr:col>
      <xdr:colOff>562428</xdr:colOff>
      <xdr:row>0</xdr:row>
      <xdr:rowOff>45358</xdr:rowOff>
    </xdr:from>
    <xdr:ext cx="625929" cy="499836"/>
    <xdr:pic>
      <xdr:nvPicPr>
        <xdr:cNvPr id="56" name="image3.png">
          <a:extLst>
            <a:ext uri="{FF2B5EF4-FFF2-40B4-BE49-F238E27FC236}">
              <a16:creationId xmlns:a16="http://schemas.microsoft.com/office/drawing/2014/main" id="{9C60A72B-E513-4DED-AC78-A54E04ED5E9C}"/>
            </a:ext>
          </a:extLst>
        </xdr:cNvPr>
        <xdr:cNvPicPr preferRelativeResize="0"/>
      </xdr:nvPicPr>
      <xdr:blipFill>
        <a:blip xmlns:r="http://schemas.openxmlformats.org/officeDocument/2006/relationships" r:embed="rId13" cstate="print"/>
        <a:stretch>
          <a:fillRect/>
        </a:stretch>
      </xdr:blipFill>
      <xdr:spPr>
        <a:xfrm>
          <a:off x="9171214" y="45358"/>
          <a:ext cx="625929" cy="499836"/>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5</xdr:col>
      <xdr:colOff>457200</xdr:colOff>
      <xdr:row>1</xdr:row>
      <xdr:rowOff>114300</xdr:rowOff>
    </xdr:from>
    <xdr:to>
      <xdr:col>8</xdr:col>
      <xdr:colOff>304800</xdr:colOff>
      <xdr:row>10</xdr:row>
      <xdr:rowOff>38100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7ED281B5-53CD-451D-AD03-63A20DA050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92900" y="311150"/>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76200</xdr:colOff>
      <xdr:row>11</xdr:row>
      <xdr:rowOff>69850</xdr:rowOff>
    </xdr:from>
    <xdr:to>
      <xdr:col>3</xdr:col>
      <xdr:colOff>971550</xdr:colOff>
      <xdr:row>19</xdr:row>
      <xdr:rowOff>44450</xdr:rowOff>
    </xdr:to>
    <xdr:graphicFrame macro="">
      <xdr:nvGraphicFramePr>
        <xdr:cNvPr id="2" name="Chart 1">
          <a:extLst>
            <a:ext uri="{FF2B5EF4-FFF2-40B4-BE49-F238E27FC236}">
              <a16:creationId xmlns:a16="http://schemas.microsoft.com/office/drawing/2014/main" id="{4818FC01-7C40-49BE-A89E-7CCEF2608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168275</xdr:colOff>
      <xdr:row>0</xdr:row>
      <xdr:rowOff>146050</xdr:rowOff>
    </xdr:from>
    <xdr:to>
      <xdr:col>7</xdr:col>
      <xdr:colOff>44450</xdr:colOff>
      <xdr:row>8</xdr:row>
      <xdr:rowOff>107950</xdr:rowOff>
    </xdr:to>
    <xdr:graphicFrame macro="">
      <xdr:nvGraphicFramePr>
        <xdr:cNvPr id="2" name="Chart 1">
          <a:extLst>
            <a:ext uri="{FF2B5EF4-FFF2-40B4-BE49-F238E27FC236}">
              <a16:creationId xmlns:a16="http://schemas.microsoft.com/office/drawing/2014/main" id="{EAA4017F-97C7-4153-8695-790FB6088E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4</xdr:row>
      <xdr:rowOff>0</xdr:rowOff>
    </xdr:from>
    <xdr:to>
      <xdr:col>9</xdr:col>
      <xdr:colOff>536575</xdr:colOff>
      <xdr:row>11</xdr:row>
      <xdr:rowOff>158750</xdr:rowOff>
    </xdr:to>
    <xdr:graphicFrame macro="">
      <xdr:nvGraphicFramePr>
        <xdr:cNvPr id="3" name="Chart 2">
          <a:extLst>
            <a:ext uri="{FF2B5EF4-FFF2-40B4-BE49-F238E27FC236}">
              <a16:creationId xmlns:a16="http://schemas.microsoft.com/office/drawing/2014/main" id="{6DFA5D9C-49B2-44BE-93F6-7A99C05BF4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107950</xdr:colOff>
      <xdr:row>7</xdr:row>
      <xdr:rowOff>31750</xdr:rowOff>
    </xdr:from>
    <xdr:to>
      <xdr:col>8</xdr:col>
      <xdr:colOff>615950</xdr:colOff>
      <xdr:row>20</xdr:row>
      <xdr:rowOff>187319</xdr:rowOff>
    </xdr:to>
    <mc:AlternateContent xmlns:mc="http://schemas.openxmlformats.org/markup-compatibility/2006" xmlns:a14="http://schemas.microsoft.com/office/drawing/2010/main">
      <mc:Choice Requires="a14">
        <xdr:graphicFrame macro="">
          <xdr:nvGraphicFramePr>
            <xdr:cNvPr id="4" name="Gender 3">
              <a:extLst>
                <a:ext uri="{FF2B5EF4-FFF2-40B4-BE49-F238E27FC236}">
                  <a16:creationId xmlns:a16="http://schemas.microsoft.com/office/drawing/2014/main" id="{FB3C6285-6E11-4890-B669-E0E8D752736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480050" y="14097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527050</xdr:colOff>
      <xdr:row>14</xdr:row>
      <xdr:rowOff>49388</xdr:rowOff>
    </xdr:from>
    <xdr:to>
      <xdr:col>2</xdr:col>
      <xdr:colOff>1568450</xdr:colOff>
      <xdr:row>27</xdr:row>
      <xdr:rowOff>31749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513379F-76E8-4B86-831C-1D37F8205C2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7050" y="2805288"/>
              <a:ext cx="4660900" cy="25414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5</xdr:col>
      <xdr:colOff>230011</xdr:colOff>
      <xdr:row>10</xdr:row>
      <xdr:rowOff>20461</xdr:rowOff>
    </xdr:from>
    <xdr:to>
      <xdr:col>8</xdr:col>
      <xdr:colOff>69144</xdr:colOff>
      <xdr:row>23</xdr:row>
      <xdr:rowOff>166858</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DB6854C8-5A3D-4130-9872-C653B6E45AC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264400" y="1996017"/>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212725</xdr:colOff>
      <xdr:row>1</xdr:row>
      <xdr:rowOff>101600</xdr:rowOff>
    </xdr:from>
    <xdr:to>
      <xdr:col>6</xdr:col>
      <xdr:colOff>209550</xdr:colOff>
      <xdr:row>11</xdr:row>
      <xdr:rowOff>133350</xdr:rowOff>
    </xdr:to>
    <xdr:graphicFrame macro="">
      <xdr:nvGraphicFramePr>
        <xdr:cNvPr id="2" name="Chart 1">
          <a:extLst>
            <a:ext uri="{FF2B5EF4-FFF2-40B4-BE49-F238E27FC236}">
              <a16:creationId xmlns:a16="http://schemas.microsoft.com/office/drawing/2014/main" id="{0FC400BB-B648-416E-A335-88555F31C6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568325</xdr:colOff>
      <xdr:row>2</xdr:row>
      <xdr:rowOff>19050</xdr:rowOff>
    </xdr:from>
    <xdr:to>
      <xdr:col>8</xdr:col>
      <xdr:colOff>209550</xdr:colOff>
      <xdr:row>13</xdr:row>
      <xdr:rowOff>139700</xdr:rowOff>
    </xdr:to>
    <xdr:graphicFrame macro="">
      <xdr:nvGraphicFramePr>
        <xdr:cNvPr id="3" name="Chart 2">
          <a:extLst>
            <a:ext uri="{FF2B5EF4-FFF2-40B4-BE49-F238E27FC236}">
              <a16:creationId xmlns:a16="http://schemas.microsoft.com/office/drawing/2014/main" id="{C1800F59-7B70-47F6-A2CD-056D8B546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577850</xdr:colOff>
      <xdr:row>8</xdr:row>
      <xdr:rowOff>12700</xdr:rowOff>
    </xdr:from>
    <xdr:to>
      <xdr:col>1</xdr:col>
      <xdr:colOff>1492250</xdr:colOff>
      <xdr:row>21</xdr:row>
      <xdr:rowOff>168269</xdr:rowOff>
    </xdr:to>
    <mc:AlternateContent xmlns:mc="http://schemas.openxmlformats.org/markup-compatibility/2006" xmlns:a14="http://schemas.microsoft.com/office/drawing/2010/main">
      <mc:Choice Requires="a14">
        <xdr:graphicFrame macro="">
          <xdr:nvGraphicFramePr>
            <xdr:cNvPr id="4" name="Gender 2">
              <a:extLst>
                <a:ext uri="{FF2B5EF4-FFF2-40B4-BE49-F238E27FC236}">
                  <a16:creationId xmlns:a16="http://schemas.microsoft.com/office/drawing/2014/main" id="{2BB1F746-32A6-46A9-8AD2-F31FBAC75FF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77850" y="15875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311150</xdr:colOff>
      <xdr:row>8</xdr:row>
      <xdr:rowOff>0</xdr:rowOff>
    </xdr:from>
    <xdr:to>
      <xdr:col>7</xdr:col>
      <xdr:colOff>558800</xdr:colOff>
      <xdr:row>21</xdr:row>
      <xdr:rowOff>184150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6F5EC420-0065-4502-BF8A-D6CB8C8199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908300" y="15748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581025</xdr:colOff>
      <xdr:row>1</xdr:row>
      <xdr:rowOff>184150</xdr:rowOff>
    </xdr:from>
    <xdr:to>
      <xdr:col>8</xdr:col>
      <xdr:colOff>438150</xdr:colOff>
      <xdr:row>11</xdr:row>
      <xdr:rowOff>107950</xdr:rowOff>
    </xdr:to>
    <xdr:graphicFrame macro="">
      <xdr:nvGraphicFramePr>
        <xdr:cNvPr id="2" name="Chart 1">
          <a:extLst>
            <a:ext uri="{FF2B5EF4-FFF2-40B4-BE49-F238E27FC236}">
              <a16:creationId xmlns:a16="http://schemas.microsoft.com/office/drawing/2014/main" id="{0A752031-A4C4-4523-8E03-FD9CEBDF68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498.889210879628" createdVersion="7" refreshedVersion="7" minRefreshableVersion="3" recordCount="1471" xr:uid="{0048DDA7-A53B-43B1-A2DD-915FFDD8917F}">
  <cacheSource type="worksheet">
    <worksheetSource ref="A1:AR1048576" sheet="Data Power Query"/>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362950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r>
    <m/>
    <m/>
    <x v="5"/>
    <m/>
    <x v="3"/>
    <x v="6"/>
    <m/>
    <m/>
    <x v="2"/>
    <x v="9"/>
    <x v="3"/>
    <m/>
    <m/>
    <m/>
    <m/>
    <m/>
    <m/>
    <m/>
    <m/>
    <m/>
    <m/>
    <m/>
    <m/>
    <x v="5"/>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6507EB-AC8E-4012-887B-8BE947DEE00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e Number" fld="7" subtotal="count" baseField="0" baseItem="9"/>
    <dataField name="Sum of CF_attrition count" fld="17" baseField="0" baseItem="0"/>
    <dataField name="Average of Age" fld="16" subtotal="average" baseField="0" baseItem="1"/>
    <dataField name="Average of Job Satisfaction" fld="29" subtotal="average" baseField="0" baseItem="2" numFmtId="164"/>
  </dataFields>
  <formats count="2">
    <format dxfId="13">
      <pivotArea dataOnly="0" outline="0" axis="axisValues" fieldPosition="0"/>
    </format>
    <format dxfId="12">
      <pivotArea outline="0" collapsedLevelsAreSubtotals="1" fieldPosition="0">
        <references count="1">
          <reference field="4294967294" count="1" selected="0">
            <x v="3"/>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36AEBA-1126-4BF9-9EB0-3420AAD823E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Number" fld="7" subtotal="count" baseField="0" baseItem="9"/>
  </dataFields>
  <chartFormats count="12">
    <chartFormat chart="0" format="16" series="1">
      <pivotArea type="data" outline="0" fieldPosition="0">
        <references count="1">
          <reference field="4294967294" count="1" selected="0">
            <x v="0"/>
          </reference>
        </references>
      </pivotArea>
    </chartFormat>
    <chartFormat chart="0" format="17">
      <pivotArea type="data" outline="0" fieldPosition="0">
        <references count="2">
          <reference field="4294967294" count="1" selected="0">
            <x v="0"/>
          </reference>
          <reference field="8" count="1" selected="0">
            <x v="0"/>
          </reference>
        </references>
      </pivotArea>
    </chartFormat>
    <chartFormat chart="0" format="18">
      <pivotArea type="data" outline="0" fieldPosition="0">
        <references count="2">
          <reference field="4294967294" count="1" selected="0">
            <x v="0"/>
          </reference>
          <reference field="8" count="1" selected="0">
            <x v="1"/>
          </reference>
        </references>
      </pivotArea>
    </chartFormat>
    <chartFormat chart="11" format="13" series="1">
      <pivotArea type="data" outline="0" fieldPosition="0">
        <references count="1">
          <reference field="4294967294" count="1" selected="0">
            <x v="0"/>
          </reference>
        </references>
      </pivotArea>
    </chartFormat>
    <chartFormat chart="11" format="14">
      <pivotArea type="data" outline="0" fieldPosition="0">
        <references count="2">
          <reference field="4294967294" count="1" selected="0">
            <x v="0"/>
          </reference>
          <reference field="8" count="1" selected="0">
            <x v="0"/>
          </reference>
        </references>
      </pivotArea>
    </chartFormat>
    <chartFormat chart="11" format="15">
      <pivotArea type="data" outline="0" fieldPosition="0">
        <references count="2">
          <reference field="4294967294" count="1" selected="0">
            <x v="0"/>
          </reference>
          <reference field="8" count="1" selected="0">
            <x v="1"/>
          </reference>
        </references>
      </pivotArea>
    </chartFormat>
    <chartFormat chart="15" format="22" series="1">
      <pivotArea type="data" outline="0" fieldPosition="0">
        <references count="1">
          <reference field="4294967294" count="1" selected="0">
            <x v="0"/>
          </reference>
        </references>
      </pivotArea>
    </chartFormat>
    <chartFormat chart="15" format="23">
      <pivotArea type="data" outline="0" fieldPosition="0">
        <references count="2">
          <reference field="4294967294" count="1" selected="0">
            <x v="0"/>
          </reference>
          <reference field="8" count="1" selected="0">
            <x v="0"/>
          </reference>
        </references>
      </pivotArea>
    </chartFormat>
    <chartFormat chart="15" format="24">
      <pivotArea type="data" outline="0" fieldPosition="0">
        <references count="2">
          <reference field="4294967294" count="1" selected="0">
            <x v="0"/>
          </reference>
          <reference field="8" count="1" selected="0">
            <x v="1"/>
          </reference>
        </references>
      </pivotArea>
    </chartFormat>
    <chartFormat chart="17" format="19" series="1">
      <pivotArea type="data" outline="0" fieldPosition="0">
        <references count="1">
          <reference field="4294967294" count="1" selected="0">
            <x v="0"/>
          </reference>
        </references>
      </pivotArea>
    </chartFormat>
    <chartFormat chart="17" format="20">
      <pivotArea type="data" outline="0" fieldPosition="0">
        <references count="2">
          <reference field="4294967294" count="1" selected="0">
            <x v="0"/>
          </reference>
          <reference field="8" count="1" selected="0">
            <x v="0"/>
          </reference>
        </references>
      </pivotArea>
    </chartFormat>
    <chartFormat chart="17" format="21">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31A393-0877-46A7-8D14-2D6AE2A20BD3}"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4"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ount of CF_attrition count" fld="17" subtotal="count"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891C30-E686-45E9-9719-30751CF18072}"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showDataAs="percentOfCol" baseField="4" baseItem="0" numFmtId="10"/>
  </dataFields>
  <chartFormats count="10">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2" format="9">
      <pivotArea type="data" outline="0" fieldPosition="0">
        <references count="2">
          <reference field="4294967294" count="1" selected="0">
            <x v="0"/>
          </reference>
          <reference field="4" count="1" selected="0">
            <x v="3"/>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4356B0-948E-404F-982B-BEB8A332F15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44">
    <pivotField showAll="0"/>
    <pivotField showAll="0"/>
    <pivotField axis="axisRow" showAll="0">
      <items count="7">
        <item x="4"/>
        <item x="2"/>
        <item x="0"/>
        <item x="1"/>
        <item x="3"/>
        <item h="1" x="5"/>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2"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46E7AE-1721-4E24-8518-3C3E45738679}"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0E58ED-5BEB-4272-A53D-3AB3853F89B8}"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0" firstHeaderRow="1" firstDataRow="1" firstDataCol="1"/>
  <pivotFields count="44">
    <pivotField showAll="0"/>
    <pivotField showAll="0"/>
    <pivotField showAll="0"/>
    <pivotField showAll="0"/>
    <pivotField showAll="0">
      <items count="5">
        <item x="2"/>
        <item x="1"/>
        <item x="0"/>
        <item x="3"/>
        <item t="default"/>
      </items>
    </pivotField>
    <pivotField showAll="0" sortType="ascending">
      <items count="8">
        <item x="5"/>
        <item x="0"/>
        <item x="3"/>
        <item x="2"/>
        <item x="1"/>
        <item x="4"/>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CD360B1-5B10-4544-BFCB-B906630C0920}" sourceName="Gender">
  <pivotTables>
    <pivotTable tabId="9" name="PivotTable1"/>
    <pivotTable tabId="13" name="PivotTable4"/>
    <pivotTable tabId="12" name="PivotTable3"/>
    <pivotTable tabId="16" name="PivotTable7"/>
  </pivotTables>
  <data>
    <tabular pivotCacheId="362950736">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7386FAF-2AC1-410C-A77B-64556AAC19EF}" sourceName="Education Field">
  <pivotTables>
    <pivotTable tabId="21" name="PivotTable8"/>
    <pivotTable tabId="12" name="PivotTable3"/>
    <pivotTable tabId="15" name="PivotTable6"/>
    <pivotTable tabId="14" name="PivotTable5"/>
    <pivotTable tabId="13" name="PivotTable4"/>
    <pivotTable tabId="16" name="PivotTable7"/>
    <pivotTable tabId="9" name="PivotTable1"/>
  </pivotTables>
  <data>
    <tabular pivotCacheId="362950736">
      <items count="7">
        <i x="5" s="1"/>
        <i x="0" s="1"/>
        <i x="3" s="1"/>
        <i x="2" s="1"/>
        <i x="1" s="1"/>
        <i x="4" s="1"/>
        <i x="6"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097163A-6A30-459D-9DB3-8184E48E4266}" sourceName="Department">
  <pivotTables>
    <pivotTable tabId="14" name="PivotTable5"/>
    <pivotTable tabId="12" name="PivotTable3"/>
    <pivotTable tabId="15" name="PivotTable6"/>
    <pivotTable tabId="21" name="PivotTable8"/>
    <pivotTable tabId="13" name="PivotTable4"/>
    <pivotTable tabId="16" name="PivotTable7"/>
    <pivotTable tabId="9" name="PivotTable1"/>
  </pivotTables>
  <data>
    <tabular pivotCacheId="362950736">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0B548691-E1F3-45BA-ADD7-934F1A54D0FF}" cache="Slicer_Gender" caption="Gender" columnCount="2" style="SlicerStyleDark1" rowHeight="262466"/>
  <slicer name="Education Field" xr10:uid="{E83F7CBA-E95A-48F9-807B-23E8ABE0E7C9}" cache="Slicer_Education_Field" caption="Education Field" style="SlicerStyleDark2" rowHeight="262466"/>
  <slicer name="Department" xr10:uid="{EFE1ED87-01A8-42E9-A709-D2D1041F5103}" cache="Slicer_Department" caption="Department" style="SlicerStyleDark2"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295C3F4-489B-4BC6-A9AA-B042373E86A7}" cache="Slicer_Gender"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28FB747-2FB9-403B-B78C-3D0332D17051}" cache="Slicer_Gender" caption="Gender"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1618C7-FF10-46DB-9B6F-87C14214411A}" cache="Slicer_Gender" caption="Gender"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A397B6B0-D61A-434B-AFEE-72FD8C36596D}" cache="Slicer_Gender" caption="Gend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C5" zoomScale="80" zoomScaleNormal="80" workbookViewId="0">
      <selection activeCell="D31" sqref="D3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B538-D2E4-4E1E-B961-E2A786E7CBD1}">
  <dimension ref="A1"/>
  <sheetViews>
    <sheetView showGridLines="0" tabSelected="1" zoomScale="70" zoomScaleNormal="70" workbookViewId="0">
      <selection activeCell="Y16" sqref="Y16"/>
    </sheetView>
  </sheetViews>
  <sheetFormatPr defaultRowHeight="15.5" x14ac:dyDescent="0.35"/>
  <cols>
    <col min="1" max="16384" width="8.6640625" style="2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E42C-32ED-43F6-8C0B-2CDB7BA4C1B6}">
  <dimension ref="A3:E11"/>
  <sheetViews>
    <sheetView workbookViewId="0">
      <selection activeCell="C10" sqref="C10:C11"/>
    </sheetView>
  </sheetViews>
  <sheetFormatPr defaultRowHeight="15.5" x14ac:dyDescent="0.35"/>
  <cols>
    <col min="1" max="1" width="23.83203125" bestFit="1" customWidth="1"/>
    <col min="2" max="2" width="22.08203125" bestFit="1" customWidth="1"/>
    <col min="3" max="3" width="13.08203125" bestFit="1" customWidth="1"/>
    <col min="4" max="4" width="23" bestFit="1" customWidth="1"/>
    <col min="5" max="5" width="10.9140625" bestFit="1" customWidth="1"/>
  </cols>
  <sheetData>
    <row r="3" spans="1:5" x14ac:dyDescent="0.35">
      <c r="A3" s="2" t="s">
        <v>1554</v>
      </c>
      <c r="B3" s="6" t="s">
        <v>1556</v>
      </c>
      <c r="C3" s="6" t="s">
        <v>1557</v>
      </c>
      <c r="D3" s="5" t="s">
        <v>1567</v>
      </c>
    </row>
    <row r="4" spans="1:5" x14ac:dyDescent="0.35">
      <c r="A4" s="7">
        <v>1470</v>
      </c>
      <c r="B4" s="8">
        <v>237</v>
      </c>
      <c r="C4" s="8">
        <v>36.923809523809524</v>
      </c>
      <c r="D4" s="25">
        <v>2.6265306122448981</v>
      </c>
    </row>
    <row r="7" spans="1:5" x14ac:dyDescent="0.35">
      <c r="A7" s="15" t="s">
        <v>1561</v>
      </c>
      <c r="B7" s="15" t="s">
        <v>0</v>
      </c>
      <c r="C7" s="15" t="s">
        <v>1562</v>
      </c>
      <c r="D7" s="15" t="s">
        <v>1563</v>
      </c>
      <c r="E7" s="15" t="s">
        <v>1564</v>
      </c>
    </row>
    <row r="8" spans="1:5" x14ac:dyDescent="0.35">
      <c r="A8">
        <f>GETPIVOTDATA("Count of Employee Number",$A$3)</f>
        <v>1470</v>
      </c>
      <c r="B8">
        <f>GETPIVOTDATA("Sum of CF_attrition count",$A$3)</f>
        <v>237</v>
      </c>
      <c r="C8">
        <f>A8-B8</f>
        <v>1233</v>
      </c>
      <c r="D8" s="18">
        <f>B8/A8</f>
        <v>0.16122448979591836</v>
      </c>
      <c r="E8" s="16">
        <f>GETPIVOTDATA("Average of Age",$A$3)</f>
        <v>36.923809523809524</v>
      </c>
    </row>
    <row r="10" spans="1:5" x14ac:dyDescent="0.35">
      <c r="A10" s="15" t="s">
        <v>1568</v>
      </c>
      <c r="B10" s="26">
        <f>GETPIVOTDATA("Average of Job Satisfaction",$A$3)</f>
        <v>2.6265306122448981</v>
      </c>
      <c r="C10">
        <f>B10/4</f>
        <v>0.65663265306122454</v>
      </c>
    </row>
    <row r="11" spans="1:5" x14ac:dyDescent="0.35">
      <c r="A11" s="15" t="s">
        <v>1569</v>
      </c>
      <c r="B11" s="26">
        <f>4-B10</f>
        <v>1.3734693877551019</v>
      </c>
      <c r="C11">
        <f>B11/4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D5FD-34CF-41E9-86DF-47B5E5F7F124}">
  <dimension ref="A3:D7"/>
  <sheetViews>
    <sheetView workbookViewId="0">
      <selection activeCell="D10" sqref="D10"/>
    </sheetView>
  </sheetViews>
  <sheetFormatPr defaultRowHeight="15.5" x14ac:dyDescent="0.35"/>
  <cols>
    <col min="1" max="1" width="12" bestFit="1" customWidth="1"/>
    <col min="2" max="2" width="23.83203125" bestFit="1" customWidth="1"/>
  </cols>
  <sheetData>
    <row r="3" spans="1:4" x14ac:dyDescent="0.35">
      <c r="A3" s="9" t="s">
        <v>1558</v>
      </c>
      <c r="B3" s="3" t="s">
        <v>1554</v>
      </c>
      <c r="D3" t="s">
        <v>1566</v>
      </c>
    </row>
    <row r="4" spans="1:4" x14ac:dyDescent="0.35">
      <c r="A4" s="10" t="s">
        <v>51</v>
      </c>
      <c r="B4" s="11">
        <v>588</v>
      </c>
      <c r="C4">
        <f>GETPIVOTDATA("Employee Number",$A$3,"Gender",A4)</f>
        <v>588</v>
      </c>
      <c r="D4" s="17">
        <f>C4/C6</f>
        <v>0.4</v>
      </c>
    </row>
    <row r="5" spans="1:4" x14ac:dyDescent="0.35">
      <c r="A5" s="13" t="s">
        <v>62</v>
      </c>
      <c r="B5" s="12">
        <v>882</v>
      </c>
      <c r="C5">
        <f>GETPIVOTDATA("Employee Number",$A$3,"Gender",A5)</f>
        <v>882</v>
      </c>
      <c r="D5" s="17">
        <f>C5/C6</f>
        <v>0.6</v>
      </c>
    </row>
    <row r="6" spans="1:4" x14ac:dyDescent="0.35">
      <c r="A6" s="13" t="s">
        <v>1559</v>
      </c>
      <c r="B6" s="12"/>
      <c r="C6">
        <f>GETPIVOTDATA("Employee Number",$A$3)</f>
        <v>1470</v>
      </c>
    </row>
    <row r="7" spans="1:4" x14ac:dyDescent="0.35">
      <c r="A7" s="14" t="s">
        <v>1560</v>
      </c>
      <c r="B7"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D6421-49E5-40D8-9B2A-B307707CBFDD}">
  <dimension ref="A3:D14"/>
  <sheetViews>
    <sheetView zoomScale="90" zoomScaleNormal="90" workbookViewId="0">
      <selection activeCell="A6" sqref="A4:A13"/>
      <pivotSelection pane="bottomRight" showHeader="1" axis="axisRow" activeRow="5" previousRow="5" click="1" r:id="rId1">
        <pivotArea dataOnly="0" labelOnly="1" fieldPosition="0">
          <references count="1">
            <reference field="9" count="0"/>
          </references>
        </pivotArea>
      </pivotSelection>
    </sheetView>
  </sheetViews>
  <sheetFormatPr defaultRowHeight="15.5" x14ac:dyDescent="0.35"/>
  <cols>
    <col min="1" max="1" width="23.4140625" bestFit="1" customWidth="1"/>
    <col min="2" max="2" width="24.08203125" bestFit="1" customWidth="1"/>
    <col min="3" max="3" width="22.83203125" bestFit="1" customWidth="1"/>
    <col min="4" max="4" width="13.25" bestFit="1" customWidth="1"/>
  </cols>
  <sheetData>
    <row r="3" spans="1:4" x14ac:dyDescent="0.35">
      <c r="A3" s="9" t="s">
        <v>1558</v>
      </c>
      <c r="B3" s="3" t="s">
        <v>1565</v>
      </c>
      <c r="C3" t="s">
        <v>1558</v>
      </c>
      <c r="D3" t="s">
        <v>1555</v>
      </c>
    </row>
    <row r="4" spans="1:4" x14ac:dyDescent="0.35">
      <c r="A4" s="10" t="s">
        <v>83</v>
      </c>
      <c r="B4" s="11">
        <v>131</v>
      </c>
      <c r="C4" t="str">
        <f>A4</f>
        <v>Healthcare Representative</v>
      </c>
      <c r="D4">
        <f>GETPIVOTDATA("CF_attrition count",$A$3,"Job Role",A4)</f>
        <v>131</v>
      </c>
    </row>
    <row r="5" spans="1:4" x14ac:dyDescent="0.35">
      <c r="A5" s="13" t="s">
        <v>163</v>
      </c>
      <c r="B5" s="12">
        <v>52</v>
      </c>
      <c r="C5" t="str">
        <f t="shared" ref="C5:C13" si="0">A5</f>
        <v>Human Resources</v>
      </c>
      <c r="D5">
        <f t="shared" ref="D5:D12" si="1">GETPIVOTDATA("CF_attrition count",$A$3,"Job Role",A5)</f>
        <v>52</v>
      </c>
    </row>
    <row r="6" spans="1:4" x14ac:dyDescent="0.35">
      <c r="A6" s="13" t="s">
        <v>68</v>
      </c>
      <c r="B6" s="12">
        <v>259</v>
      </c>
      <c r="C6" t="str">
        <f t="shared" si="0"/>
        <v>Laboratory Technician</v>
      </c>
      <c r="D6">
        <f t="shared" si="1"/>
        <v>259</v>
      </c>
    </row>
    <row r="7" spans="1:4" x14ac:dyDescent="0.35">
      <c r="A7" s="13" t="s">
        <v>95</v>
      </c>
      <c r="B7" s="12">
        <v>102</v>
      </c>
      <c r="C7" t="str">
        <f t="shared" si="0"/>
        <v>Manager</v>
      </c>
      <c r="D7">
        <f t="shared" si="1"/>
        <v>102</v>
      </c>
    </row>
    <row r="8" spans="1:4" x14ac:dyDescent="0.35">
      <c r="A8" s="13" t="s">
        <v>81</v>
      </c>
      <c r="B8" s="12">
        <v>145</v>
      </c>
      <c r="C8" t="str">
        <f t="shared" si="0"/>
        <v>Manufacturing Director</v>
      </c>
      <c r="D8">
        <f t="shared" si="1"/>
        <v>145</v>
      </c>
    </row>
    <row r="9" spans="1:4" x14ac:dyDescent="0.35">
      <c r="A9" s="13" t="s">
        <v>101</v>
      </c>
      <c r="B9" s="12">
        <v>80</v>
      </c>
      <c r="C9" t="str">
        <f t="shared" si="0"/>
        <v>Research Director</v>
      </c>
      <c r="D9">
        <f t="shared" si="1"/>
        <v>80</v>
      </c>
    </row>
    <row r="10" spans="1:4" x14ac:dyDescent="0.35">
      <c r="A10" s="13" t="s">
        <v>63</v>
      </c>
      <c r="B10" s="12">
        <v>292</v>
      </c>
      <c r="C10" t="str">
        <f t="shared" si="0"/>
        <v>Research Scientist</v>
      </c>
      <c r="D10">
        <f t="shared" si="1"/>
        <v>292</v>
      </c>
    </row>
    <row r="11" spans="1:4" x14ac:dyDescent="0.35">
      <c r="A11" s="13" t="s">
        <v>52</v>
      </c>
      <c r="B11" s="12">
        <v>326</v>
      </c>
      <c r="C11" t="str">
        <f t="shared" si="0"/>
        <v>Sales Executive</v>
      </c>
      <c r="D11">
        <f t="shared" si="1"/>
        <v>326</v>
      </c>
    </row>
    <row r="12" spans="1:4" x14ac:dyDescent="0.35">
      <c r="A12" s="13" t="s">
        <v>99</v>
      </c>
      <c r="B12" s="12">
        <v>83</v>
      </c>
      <c r="C12" t="str">
        <f t="shared" si="0"/>
        <v>Sales Representative</v>
      </c>
      <c r="D12">
        <f t="shared" si="1"/>
        <v>83</v>
      </c>
    </row>
    <row r="13" spans="1:4" x14ac:dyDescent="0.35">
      <c r="A13" s="13" t="s">
        <v>1559</v>
      </c>
      <c r="B13" s="12"/>
      <c r="C13" t="str">
        <f t="shared" si="0"/>
        <v>(blank)</v>
      </c>
      <c r="D13">
        <f>GETPIVOTDATA("CF_attrition count",$A$3)</f>
        <v>1470</v>
      </c>
    </row>
    <row r="14" spans="1:4" x14ac:dyDescent="0.35">
      <c r="A14" s="14" t="s">
        <v>1560</v>
      </c>
      <c r="B14" s="4">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A1CF-6D27-465E-83BE-262258EC651E}">
  <dimension ref="A3:B8"/>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9" t="s">
        <v>1558</v>
      </c>
      <c r="B3" s="3" t="s">
        <v>1556</v>
      </c>
    </row>
    <row r="4" spans="1:2" x14ac:dyDescent="0.35">
      <c r="A4" s="10" t="s">
        <v>161</v>
      </c>
      <c r="B4" s="19">
        <v>5.0632911392405063E-2</v>
      </c>
    </row>
    <row r="5" spans="1:2" x14ac:dyDescent="0.35">
      <c r="A5" s="13" t="s">
        <v>60</v>
      </c>
      <c r="B5" s="20">
        <v>0.56118143459915615</v>
      </c>
    </row>
    <row r="6" spans="1:2" x14ac:dyDescent="0.35">
      <c r="A6" s="13" t="s">
        <v>48</v>
      </c>
      <c r="B6" s="20">
        <v>0.3881856540084388</v>
      </c>
    </row>
    <row r="7" spans="1:2" x14ac:dyDescent="0.35">
      <c r="A7" s="13" t="s">
        <v>1559</v>
      </c>
      <c r="B7" s="20">
        <v>0</v>
      </c>
    </row>
    <row r="8" spans="1:2" x14ac:dyDescent="0.35">
      <c r="A8" s="14" t="s">
        <v>1560</v>
      </c>
      <c r="B8" s="2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C33A-0D74-49CA-B0D1-EE94BC9AFF1A}">
  <dimension ref="A3:B9"/>
  <sheetViews>
    <sheetView workbookViewId="0">
      <selection activeCell="I18" sqref="I18"/>
    </sheetView>
  </sheetViews>
  <sheetFormatPr defaultRowHeight="15.5" x14ac:dyDescent="0.35"/>
  <cols>
    <col min="1" max="1" width="12" bestFit="1" customWidth="1"/>
    <col min="2" max="2" width="22.08203125" bestFit="1" customWidth="1"/>
  </cols>
  <sheetData>
    <row r="3" spans="1:2" x14ac:dyDescent="0.35">
      <c r="A3" s="9" t="s">
        <v>1558</v>
      </c>
      <c r="B3" s="3" t="s">
        <v>1556</v>
      </c>
    </row>
    <row r="4" spans="1:2" x14ac:dyDescent="0.35">
      <c r="A4" s="10" t="s">
        <v>92</v>
      </c>
      <c r="B4" s="11">
        <v>38</v>
      </c>
    </row>
    <row r="5" spans="1:2" x14ac:dyDescent="0.35">
      <c r="A5" s="13" t="s">
        <v>69</v>
      </c>
      <c r="B5" s="12">
        <v>112</v>
      </c>
    </row>
    <row r="6" spans="1:2" x14ac:dyDescent="0.35">
      <c r="A6" s="13" t="s">
        <v>46</v>
      </c>
      <c r="B6" s="12">
        <v>51</v>
      </c>
    </row>
    <row r="7" spans="1:2" x14ac:dyDescent="0.35">
      <c r="A7" s="13" t="s">
        <v>58</v>
      </c>
      <c r="B7" s="12">
        <v>25</v>
      </c>
    </row>
    <row r="8" spans="1:2" x14ac:dyDescent="0.35">
      <c r="A8" s="13" t="s">
        <v>75</v>
      </c>
      <c r="B8" s="12">
        <v>11</v>
      </c>
    </row>
    <row r="9" spans="1:2" x14ac:dyDescent="0.35">
      <c r="A9" s="14" t="s">
        <v>1560</v>
      </c>
      <c r="B9"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53285-DC93-4785-9565-980B2FBCB683}">
  <dimension ref="A3:D7"/>
  <sheetViews>
    <sheetView workbookViewId="0">
      <selection activeCell="I18" sqref="I18"/>
    </sheetView>
  </sheetViews>
  <sheetFormatPr defaultRowHeight="15.5" x14ac:dyDescent="0.35"/>
  <cols>
    <col min="1" max="1" width="12" bestFit="1" customWidth="1"/>
    <col min="2" max="2" width="22.08203125" bestFit="1" customWidth="1"/>
    <col min="3" max="3" width="22.08203125" customWidth="1"/>
  </cols>
  <sheetData>
    <row r="3" spans="1:4" x14ac:dyDescent="0.35">
      <c r="A3" s="9" t="s">
        <v>1558</v>
      </c>
      <c r="B3" s="3" t="s">
        <v>1556</v>
      </c>
      <c r="C3" s="22"/>
    </row>
    <row r="4" spans="1:4" x14ac:dyDescent="0.35">
      <c r="A4" s="10" t="s">
        <v>79</v>
      </c>
      <c r="B4" s="11">
        <v>33</v>
      </c>
      <c r="C4" s="23" t="str">
        <f>A4</f>
        <v>Divorced</v>
      </c>
      <c r="D4">
        <f>GETPIVOTDATA("CF_attrition count",$A$3,"Marital Status",A4)</f>
        <v>33</v>
      </c>
    </row>
    <row r="5" spans="1:4" x14ac:dyDescent="0.35">
      <c r="A5" s="13" t="s">
        <v>64</v>
      </c>
      <c r="B5" s="12">
        <v>84</v>
      </c>
      <c r="C5" s="23" t="str">
        <f t="shared" ref="C5:C7" si="0">A5</f>
        <v>Married</v>
      </c>
      <c r="D5">
        <f>GETPIVOTDATA("CF_attrition count",$A$3,"Marital Status",A5)</f>
        <v>84</v>
      </c>
    </row>
    <row r="6" spans="1:4" x14ac:dyDescent="0.35">
      <c r="A6" s="13" t="s">
        <v>53</v>
      </c>
      <c r="B6" s="12">
        <v>120</v>
      </c>
      <c r="C6" s="23" t="str">
        <f t="shared" si="0"/>
        <v>Single</v>
      </c>
      <c r="D6">
        <f>GETPIVOTDATA("CF_attrition count",$A$3,"Marital Status",A6)</f>
        <v>120</v>
      </c>
    </row>
    <row r="7" spans="1:4" x14ac:dyDescent="0.35">
      <c r="A7" s="14" t="s">
        <v>1560</v>
      </c>
      <c r="B7" s="4">
        <v>237</v>
      </c>
      <c r="C7" s="23" t="str">
        <f t="shared" si="0"/>
        <v>Grand Total</v>
      </c>
      <c r="D7">
        <f>GETPIVOTDATA("CF_attrition count",$A$3)</f>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76F-61CD-4B8A-8559-BC7C7BA9C4BB}">
  <dimension ref="A3:B10"/>
  <sheetViews>
    <sheetView workbookViewId="0">
      <selection activeCell="K11" sqref="K11"/>
    </sheetView>
  </sheetViews>
  <sheetFormatPr defaultRowHeight="15.5" x14ac:dyDescent="0.35"/>
  <cols>
    <col min="1" max="1" width="15.58203125" bestFit="1" customWidth="1"/>
    <col min="2" max="2" width="22.08203125" bestFit="1" customWidth="1"/>
  </cols>
  <sheetData>
    <row r="3" spans="1:2" x14ac:dyDescent="0.35">
      <c r="A3" s="9" t="s">
        <v>1558</v>
      </c>
      <c r="B3" s="3" t="s">
        <v>1556</v>
      </c>
    </row>
    <row r="4" spans="1:2" x14ac:dyDescent="0.35">
      <c r="A4" s="10" t="s">
        <v>1559</v>
      </c>
      <c r="B4" s="11"/>
    </row>
    <row r="5" spans="1:2" x14ac:dyDescent="0.35">
      <c r="A5" s="13" t="s">
        <v>134</v>
      </c>
      <c r="B5" s="12">
        <v>5</v>
      </c>
    </row>
    <row r="6" spans="1:2" x14ac:dyDescent="0.35">
      <c r="A6" s="13" t="s">
        <v>65</v>
      </c>
      <c r="B6" s="12">
        <v>31</v>
      </c>
    </row>
    <row r="7" spans="1:2" x14ac:dyDescent="0.35">
      <c r="A7" s="13" t="s">
        <v>55</v>
      </c>
      <c r="B7" s="12">
        <v>44</v>
      </c>
    </row>
    <row r="8" spans="1:2" x14ac:dyDescent="0.35">
      <c r="A8" s="13" t="s">
        <v>71</v>
      </c>
      <c r="B8" s="12">
        <v>58</v>
      </c>
    </row>
    <row r="9" spans="1:2" x14ac:dyDescent="0.35">
      <c r="A9" s="13" t="s">
        <v>77</v>
      </c>
      <c r="B9" s="12">
        <v>99</v>
      </c>
    </row>
    <row r="10" spans="1:2" x14ac:dyDescent="0.35">
      <c r="A10" s="14" t="s">
        <v>1560</v>
      </c>
      <c r="B10" s="4">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26" sqref="D26"/>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372132-74C0-4535-ABF6-12BB2C9210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KPIs</vt:lpstr>
      <vt:lpstr>Employees by Gender</vt:lpstr>
      <vt:lpstr>Attrition by Job Role</vt:lpstr>
      <vt:lpstr>Attrition by Department</vt:lpstr>
      <vt:lpstr>Attrition by Age Group</vt:lpstr>
      <vt:lpstr>Attrition by Marital Status</vt:lpstr>
      <vt:lpstr>Attrition by Education</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Hildah Waweru</cp:lastModifiedBy>
  <dcterms:created xsi:type="dcterms:W3CDTF">2022-12-29T16:02:46Z</dcterms:created>
  <dcterms:modified xsi:type="dcterms:W3CDTF">2024-07-30T15:00:16Z</dcterms:modified>
</cp:coreProperties>
</file>